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opes\Downloads\"/>
    </mc:Choice>
  </mc:AlternateContent>
  <bookViews>
    <workbookView xWindow="0" yWindow="0" windowWidth="21570" windowHeight="7725" tabRatio="863" activeTab="1"/>
  </bookViews>
  <sheets>
    <sheet name="Instructions &amp; Notes" sheetId="22" r:id="rId1"/>
    <sheet name="NEW EQUIPMENT" sheetId="6" r:id="rId2"/>
    <sheet name="REMOVED-RETIRED EQUIPMENT" sheetId="31" r:id="rId3"/>
    <sheet name="Equip Group &amp; Type ref" sheetId="27" r:id="rId4"/>
    <sheet name="Keyword-Pivot" sheetId="28" state="hidden" r:id="rId5"/>
    <sheet name="MFR_List ref" sheetId="13" r:id="rId6"/>
    <sheet name="EQ_Groups ref" sheetId="14" state="hidden" r:id="rId7"/>
    <sheet name="Active-Bldg List ref" sheetId="30" r:id="rId8"/>
    <sheet name="Status ref" sheetId="20" state="hidden" r:id="rId9"/>
  </sheets>
  <definedNames>
    <definedName name="_xlnm._FilterDatabase" localSheetId="1" hidden="1">'NEW EQUIPMENT'!$A$1:$AU$1</definedName>
    <definedName name="_xlnm._FilterDatabase" localSheetId="2" hidden="1">'REMOVED-RETIRED EQUIPMENT'!$A$1:$C$1</definedName>
    <definedName name="Active_Building_List" localSheetId="7" hidden="1">'Active-Bldg List ref'!#REF!</definedName>
    <definedName name="EQ_Type">#REF!</definedName>
    <definedName name="EQ_TypeDesc">#REF!</definedName>
    <definedName name="ExternalData_1" localSheetId="3" hidden="1">'Equip Group &amp; Type ref'!$A$2:$H$310</definedName>
    <definedName name="Keyword">#REF!</definedName>
    <definedName name="KeywordDesc">#REF!</definedName>
    <definedName name="Master_List_Of_Values" localSheetId="6" hidden="1">'EQ_Groups ref'!$A$1:$B$36</definedName>
    <definedName name="Master_List_Of_Values" localSheetId="3" hidden="1">'Equip Group &amp; Type ref'!#REF!</definedName>
    <definedName name="Master_List_Of_Values" localSheetId="5" hidden="1">'MFR_List ref'!$A$1:$B$865</definedName>
    <definedName name="_xlnm.Print_Area" localSheetId="7">'Active-Bldg List ref'!#REF!</definedName>
    <definedName name="_xlnm.Print_Area" localSheetId="3">'Equip Group &amp; Type ref'!$A$1:$H$289</definedName>
    <definedName name="_xlnm.Print_Area" localSheetId="0">'Instructions &amp; Notes'!$A$1:$C$18</definedName>
    <definedName name="_xlnm.Print_Area" localSheetId="1">'NEW EQUIPMENT'!$A$1:$AU$3</definedName>
    <definedName name="_xlnm.Print_Titles" localSheetId="7">'Active-Bldg List ref'!$1:$1</definedName>
    <definedName name="_xlnm.Print_Titles" localSheetId="3">'Equip Group &amp; Type ref'!$1:$2</definedName>
    <definedName name="_xlnm.Print_Titles" localSheetId="1">'NEW EQUIPMENT'!$M:$M,'NEW EQUIPMENT'!$1:$1</definedName>
  </definedNames>
  <calcPr calcId="162913"/>
  <pivotCaches>
    <pivotCache cacheId="0" r:id="rId10"/>
  </pivotCaches>
</workbook>
</file>

<file path=xl/calcChain.xml><?xml version="1.0" encoding="utf-8"?>
<calcChain xmlns="http://schemas.openxmlformats.org/spreadsheetml/2006/main">
  <c r="D5" i="6" l="1"/>
  <c r="C5" i="6" s="1"/>
  <c r="D4" i="6"/>
  <c r="E4" i="6" l="1"/>
  <c r="F4" i="6"/>
  <c r="E5" i="6"/>
  <c r="F5" i="6"/>
  <c r="D6" i="6"/>
  <c r="E6" i="6"/>
  <c r="F6" i="6"/>
  <c r="D7" i="6"/>
  <c r="A7" i="6" s="1"/>
  <c r="E7" i="6"/>
  <c r="F7" i="6"/>
  <c r="D8" i="6"/>
  <c r="E8" i="6"/>
  <c r="F8" i="6"/>
  <c r="D9" i="6"/>
  <c r="A9" i="6" s="1"/>
  <c r="E9" i="6"/>
  <c r="F9" i="6"/>
  <c r="D10" i="6"/>
  <c r="E10" i="6"/>
  <c r="F10" i="6"/>
  <c r="D11" i="6"/>
  <c r="A11" i="6" s="1"/>
  <c r="E11" i="6"/>
  <c r="F11" i="6"/>
  <c r="D12" i="6"/>
  <c r="E12" i="6"/>
  <c r="F12" i="6"/>
  <c r="D13" i="6"/>
  <c r="B13" i="6" s="1"/>
  <c r="E13" i="6"/>
  <c r="F13" i="6"/>
  <c r="D14" i="6"/>
  <c r="E14" i="6"/>
  <c r="F14" i="6"/>
  <c r="D15" i="6"/>
  <c r="A15" i="6" s="1"/>
  <c r="E15" i="6"/>
  <c r="F15" i="6"/>
  <c r="D16" i="6"/>
  <c r="E16" i="6"/>
  <c r="F16" i="6"/>
  <c r="D17" i="6"/>
  <c r="A17" i="6" s="1"/>
  <c r="E17" i="6"/>
  <c r="F17" i="6"/>
  <c r="D18" i="6"/>
  <c r="E18" i="6"/>
  <c r="F18" i="6"/>
  <c r="D19" i="6"/>
  <c r="C19" i="6" s="1"/>
  <c r="E19" i="6"/>
  <c r="F19" i="6"/>
  <c r="D20" i="6"/>
  <c r="E20" i="6"/>
  <c r="F20" i="6"/>
  <c r="D21" i="6"/>
  <c r="A21" i="6" s="1"/>
  <c r="E21" i="6"/>
  <c r="F21" i="6"/>
  <c r="D22" i="6"/>
  <c r="E22" i="6"/>
  <c r="F22" i="6"/>
  <c r="D23" i="6"/>
  <c r="A23" i="6" s="1"/>
  <c r="E23" i="6"/>
  <c r="F23" i="6"/>
  <c r="D24" i="6"/>
  <c r="E24" i="6"/>
  <c r="F24" i="6"/>
  <c r="D25" i="6"/>
  <c r="C25" i="6" s="1"/>
  <c r="E25" i="6"/>
  <c r="F25" i="6"/>
  <c r="D26" i="6"/>
  <c r="E26" i="6"/>
  <c r="F26" i="6"/>
  <c r="D27" i="6"/>
  <c r="C27" i="6" s="1"/>
  <c r="E27" i="6"/>
  <c r="F27" i="6"/>
  <c r="D28" i="6"/>
  <c r="E28" i="6"/>
  <c r="F28" i="6"/>
  <c r="D29" i="6"/>
  <c r="A29" i="6" s="1"/>
  <c r="E29" i="6"/>
  <c r="F29" i="6"/>
  <c r="D30" i="6"/>
  <c r="E30" i="6"/>
  <c r="F30" i="6"/>
  <c r="D31" i="6"/>
  <c r="A31" i="6" s="1"/>
  <c r="E31" i="6"/>
  <c r="F31" i="6"/>
  <c r="D32" i="6"/>
  <c r="E32" i="6"/>
  <c r="F32" i="6"/>
  <c r="D33" i="6"/>
  <c r="A33" i="6" s="1"/>
  <c r="E33" i="6"/>
  <c r="F33" i="6"/>
  <c r="D34" i="6"/>
  <c r="E34" i="6"/>
  <c r="F34" i="6"/>
  <c r="D35" i="6"/>
  <c r="C35" i="6" s="1"/>
  <c r="E35" i="6"/>
  <c r="F35" i="6"/>
  <c r="D36" i="6"/>
  <c r="E36" i="6"/>
  <c r="F36" i="6"/>
  <c r="D37" i="6"/>
  <c r="A37" i="6" s="1"/>
  <c r="E37" i="6"/>
  <c r="F37" i="6"/>
  <c r="D38" i="6"/>
  <c r="E38" i="6"/>
  <c r="F38" i="6"/>
  <c r="D39" i="6"/>
  <c r="A39" i="6" s="1"/>
  <c r="E39" i="6"/>
  <c r="F39" i="6"/>
  <c r="D40" i="6"/>
  <c r="E40" i="6"/>
  <c r="F40" i="6"/>
  <c r="D41" i="6"/>
  <c r="C41" i="6" s="1"/>
  <c r="E41" i="6"/>
  <c r="F41" i="6"/>
  <c r="D42" i="6"/>
  <c r="E42" i="6"/>
  <c r="F42" i="6"/>
  <c r="D43" i="6"/>
  <c r="C43" i="6" s="1"/>
  <c r="E43" i="6"/>
  <c r="F43" i="6"/>
  <c r="D44" i="6"/>
  <c r="E44" i="6"/>
  <c r="F44" i="6"/>
  <c r="D45" i="6"/>
  <c r="A45" i="6" s="1"/>
  <c r="E45" i="6"/>
  <c r="F45" i="6"/>
  <c r="D46" i="6"/>
  <c r="E46" i="6"/>
  <c r="F46" i="6"/>
  <c r="D47" i="6"/>
  <c r="A47" i="6" s="1"/>
  <c r="E47" i="6"/>
  <c r="F47" i="6"/>
  <c r="D48" i="6"/>
  <c r="E48" i="6"/>
  <c r="F48" i="6"/>
  <c r="D49" i="6"/>
  <c r="C49" i="6" s="1"/>
  <c r="E49" i="6"/>
  <c r="F49" i="6"/>
  <c r="D50" i="6"/>
  <c r="E50" i="6"/>
  <c r="F50" i="6"/>
  <c r="D51" i="6"/>
  <c r="C51" i="6" s="1"/>
  <c r="E51" i="6"/>
  <c r="F51" i="6"/>
  <c r="D52" i="6"/>
  <c r="E52" i="6"/>
  <c r="F52" i="6"/>
  <c r="D53" i="6"/>
  <c r="C53" i="6" s="1"/>
  <c r="E53" i="6"/>
  <c r="F53" i="6"/>
  <c r="D54" i="6"/>
  <c r="E54" i="6"/>
  <c r="F54" i="6"/>
  <c r="D55" i="6"/>
  <c r="C55" i="6" s="1"/>
  <c r="E55" i="6"/>
  <c r="F55" i="6"/>
  <c r="D56" i="6"/>
  <c r="E56" i="6"/>
  <c r="F56" i="6"/>
  <c r="D57" i="6"/>
  <c r="C57" i="6" s="1"/>
  <c r="E57" i="6"/>
  <c r="F57" i="6"/>
  <c r="D58" i="6"/>
  <c r="E58" i="6"/>
  <c r="F58" i="6"/>
  <c r="D59" i="6"/>
  <c r="C59" i="6" s="1"/>
  <c r="E59" i="6"/>
  <c r="F59" i="6"/>
  <c r="D60" i="6"/>
  <c r="E60" i="6"/>
  <c r="F60" i="6"/>
  <c r="D61" i="6"/>
  <c r="C61" i="6" s="1"/>
  <c r="E61" i="6"/>
  <c r="F61" i="6"/>
  <c r="D62" i="6"/>
  <c r="B62" i="6" s="1"/>
  <c r="E62" i="6"/>
  <c r="F62" i="6"/>
  <c r="D63" i="6"/>
  <c r="B63" i="6" s="1"/>
  <c r="E63" i="6"/>
  <c r="F63" i="6"/>
  <c r="D64" i="6"/>
  <c r="B64" i="6" s="1"/>
  <c r="E64" i="6"/>
  <c r="F64" i="6"/>
  <c r="D65" i="6"/>
  <c r="B65" i="6" s="1"/>
  <c r="E65" i="6"/>
  <c r="F65" i="6"/>
  <c r="D66" i="6"/>
  <c r="B66" i="6" s="1"/>
  <c r="E66" i="6"/>
  <c r="F66" i="6"/>
  <c r="D67" i="6"/>
  <c r="B67" i="6" s="1"/>
  <c r="E67" i="6"/>
  <c r="F67" i="6"/>
  <c r="D68" i="6"/>
  <c r="B68" i="6" s="1"/>
  <c r="E68" i="6"/>
  <c r="F68" i="6"/>
  <c r="D69" i="6"/>
  <c r="B69" i="6" s="1"/>
  <c r="E69" i="6"/>
  <c r="F69" i="6"/>
  <c r="D70" i="6"/>
  <c r="B70" i="6" s="1"/>
  <c r="E70" i="6"/>
  <c r="F70" i="6"/>
  <c r="D71" i="6"/>
  <c r="B71" i="6" s="1"/>
  <c r="E71" i="6"/>
  <c r="F71" i="6"/>
  <c r="D72" i="6"/>
  <c r="B72" i="6" s="1"/>
  <c r="E72" i="6"/>
  <c r="F72" i="6"/>
  <c r="D73" i="6"/>
  <c r="B73" i="6" s="1"/>
  <c r="E73" i="6"/>
  <c r="F73" i="6"/>
  <c r="D74" i="6"/>
  <c r="B74" i="6" s="1"/>
  <c r="E74" i="6"/>
  <c r="F74" i="6"/>
  <c r="D75" i="6"/>
  <c r="B75" i="6" s="1"/>
  <c r="E75" i="6"/>
  <c r="F75" i="6"/>
  <c r="D76" i="6"/>
  <c r="B76" i="6" s="1"/>
  <c r="E76" i="6"/>
  <c r="F76" i="6"/>
  <c r="D77" i="6"/>
  <c r="B77" i="6" s="1"/>
  <c r="E77" i="6"/>
  <c r="F77" i="6"/>
  <c r="D78" i="6"/>
  <c r="B78" i="6" s="1"/>
  <c r="E78" i="6"/>
  <c r="F78" i="6"/>
  <c r="D79" i="6"/>
  <c r="B79" i="6" s="1"/>
  <c r="E79" i="6"/>
  <c r="F79" i="6"/>
  <c r="D80" i="6"/>
  <c r="B80" i="6" s="1"/>
  <c r="E80" i="6"/>
  <c r="F80" i="6"/>
  <c r="D81" i="6"/>
  <c r="B81" i="6" s="1"/>
  <c r="E81" i="6"/>
  <c r="F81" i="6"/>
  <c r="D82" i="6"/>
  <c r="B82" i="6" s="1"/>
  <c r="E82" i="6"/>
  <c r="F82" i="6"/>
  <c r="D83" i="6"/>
  <c r="B83" i="6" s="1"/>
  <c r="E83" i="6"/>
  <c r="F83" i="6"/>
  <c r="D84" i="6"/>
  <c r="B84" i="6" s="1"/>
  <c r="E84" i="6"/>
  <c r="F84" i="6"/>
  <c r="D85" i="6"/>
  <c r="B85" i="6" s="1"/>
  <c r="E85" i="6"/>
  <c r="F85" i="6"/>
  <c r="D86" i="6"/>
  <c r="B86" i="6" s="1"/>
  <c r="E86" i="6"/>
  <c r="F86" i="6"/>
  <c r="D87" i="6"/>
  <c r="B87" i="6" s="1"/>
  <c r="E87" i="6"/>
  <c r="F87" i="6"/>
  <c r="D88" i="6"/>
  <c r="B88" i="6" s="1"/>
  <c r="E88" i="6"/>
  <c r="F88" i="6"/>
  <c r="D89" i="6"/>
  <c r="B89" i="6" s="1"/>
  <c r="E89" i="6"/>
  <c r="F89" i="6"/>
  <c r="D90" i="6"/>
  <c r="B90" i="6" s="1"/>
  <c r="E90" i="6"/>
  <c r="F90" i="6"/>
  <c r="D91" i="6"/>
  <c r="B91" i="6" s="1"/>
  <c r="E91" i="6"/>
  <c r="F91" i="6"/>
  <c r="D92" i="6"/>
  <c r="B92" i="6" s="1"/>
  <c r="E92" i="6"/>
  <c r="F92" i="6"/>
  <c r="D93" i="6"/>
  <c r="B93" i="6" s="1"/>
  <c r="E93" i="6"/>
  <c r="F93" i="6"/>
  <c r="D94" i="6"/>
  <c r="B94" i="6" s="1"/>
  <c r="E94" i="6"/>
  <c r="F94" i="6"/>
  <c r="D95" i="6"/>
  <c r="B95" i="6" s="1"/>
  <c r="E95" i="6"/>
  <c r="F95" i="6"/>
  <c r="D96" i="6"/>
  <c r="B96" i="6" s="1"/>
  <c r="E96" i="6"/>
  <c r="F96" i="6"/>
  <c r="D97" i="6"/>
  <c r="B97" i="6" s="1"/>
  <c r="E97" i="6"/>
  <c r="F97" i="6"/>
  <c r="D98" i="6"/>
  <c r="B98" i="6" s="1"/>
  <c r="E98" i="6"/>
  <c r="F98" i="6"/>
  <c r="D99" i="6"/>
  <c r="B99" i="6" s="1"/>
  <c r="E99" i="6"/>
  <c r="F99" i="6"/>
  <c r="D100" i="6"/>
  <c r="B100" i="6" s="1"/>
  <c r="E100" i="6"/>
  <c r="F100" i="6"/>
  <c r="D101" i="6"/>
  <c r="B101" i="6" s="1"/>
  <c r="E101" i="6"/>
  <c r="F101" i="6"/>
  <c r="D102" i="6"/>
  <c r="B102" i="6" s="1"/>
  <c r="E102" i="6"/>
  <c r="F102" i="6"/>
  <c r="D103" i="6"/>
  <c r="B103" i="6" s="1"/>
  <c r="E103" i="6"/>
  <c r="F103" i="6"/>
  <c r="D104" i="6"/>
  <c r="B104" i="6" s="1"/>
  <c r="E104" i="6"/>
  <c r="F104" i="6"/>
  <c r="D105" i="6"/>
  <c r="B105" i="6" s="1"/>
  <c r="E105" i="6"/>
  <c r="F105" i="6"/>
  <c r="D106" i="6"/>
  <c r="B106" i="6" s="1"/>
  <c r="E106" i="6"/>
  <c r="F106" i="6"/>
  <c r="D107" i="6"/>
  <c r="B107" i="6" s="1"/>
  <c r="E107" i="6"/>
  <c r="F107" i="6"/>
  <c r="D108" i="6"/>
  <c r="B108" i="6" s="1"/>
  <c r="E108" i="6"/>
  <c r="F108" i="6"/>
  <c r="D109" i="6"/>
  <c r="B109" i="6" s="1"/>
  <c r="E109" i="6"/>
  <c r="F109" i="6"/>
  <c r="D110" i="6"/>
  <c r="B110" i="6" s="1"/>
  <c r="E110" i="6"/>
  <c r="F110" i="6"/>
  <c r="D111" i="6"/>
  <c r="A111" i="6" s="1"/>
  <c r="E111" i="6"/>
  <c r="F111" i="6"/>
  <c r="D112" i="6"/>
  <c r="C112" i="6" s="1"/>
  <c r="E112" i="6"/>
  <c r="F112" i="6"/>
  <c r="D113" i="6"/>
  <c r="E113" i="6"/>
  <c r="F113" i="6"/>
  <c r="D114" i="6"/>
  <c r="E114" i="6"/>
  <c r="F114" i="6"/>
  <c r="D115" i="6"/>
  <c r="A115" i="6" s="1"/>
  <c r="E115" i="6"/>
  <c r="F115" i="6"/>
  <c r="D116" i="6"/>
  <c r="C116" i="6" s="1"/>
  <c r="E116" i="6"/>
  <c r="F116" i="6"/>
  <c r="D117" i="6"/>
  <c r="E117" i="6"/>
  <c r="F117" i="6"/>
  <c r="D118" i="6"/>
  <c r="E118" i="6"/>
  <c r="F118" i="6"/>
  <c r="D119" i="6"/>
  <c r="E119" i="6"/>
  <c r="F119" i="6"/>
  <c r="D120" i="6"/>
  <c r="E120" i="6"/>
  <c r="F120" i="6"/>
  <c r="D121" i="6"/>
  <c r="C121" i="6" s="1"/>
  <c r="E121" i="6"/>
  <c r="F121" i="6"/>
  <c r="D122" i="6"/>
  <c r="E122" i="6"/>
  <c r="F122" i="6"/>
  <c r="D123" i="6"/>
  <c r="C123" i="6" s="1"/>
  <c r="E123" i="6"/>
  <c r="F123" i="6"/>
  <c r="D124" i="6"/>
  <c r="E124" i="6"/>
  <c r="F124" i="6"/>
  <c r="D125" i="6"/>
  <c r="E125" i="6"/>
  <c r="F125" i="6"/>
  <c r="D126" i="6"/>
  <c r="E126" i="6"/>
  <c r="F126" i="6"/>
  <c r="D127" i="6"/>
  <c r="A127" i="6" s="1"/>
  <c r="E127" i="6"/>
  <c r="F127" i="6"/>
  <c r="D128" i="6"/>
  <c r="E128" i="6"/>
  <c r="F128" i="6"/>
  <c r="D129" i="6"/>
  <c r="A129" i="6" s="1"/>
  <c r="E129" i="6"/>
  <c r="F129" i="6"/>
  <c r="D130" i="6"/>
  <c r="E130" i="6"/>
  <c r="F130" i="6"/>
  <c r="D131" i="6"/>
  <c r="C131" i="6" s="1"/>
  <c r="E131" i="6"/>
  <c r="F131" i="6"/>
  <c r="D132" i="6"/>
  <c r="E132" i="6"/>
  <c r="F132" i="6"/>
  <c r="D133" i="6"/>
  <c r="E133" i="6"/>
  <c r="F133" i="6"/>
  <c r="D134" i="6"/>
  <c r="E134" i="6"/>
  <c r="F134" i="6"/>
  <c r="D135" i="6"/>
  <c r="A135" i="6" s="1"/>
  <c r="E135" i="6"/>
  <c r="F135" i="6"/>
  <c r="D136" i="6"/>
  <c r="E136" i="6"/>
  <c r="F136" i="6"/>
  <c r="D137" i="6"/>
  <c r="C137" i="6" s="1"/>
  <c r="E137" i="6"/>
  <c r="F137" i="6"/>
  <c r="D138" i="6"/>
  <c r="E138" i="6"/>
  <c r="F138" i="6"/>
  <c r="D139" i="6"/>
  <c r="C139" i="6" s="1"/>
  <c r="E139" i="6"/>
  <c r="F139" i="6"/>
  <c r="D140" i="6"/>
  <c r="E140" i="6"/>
  <c r="F140" i="6"/>
  <c r="D141" i="6"/>
  <c r="E141" i="6"/>
  <c r="F141" i="6"/>
  <c r="D142" i="6"/>
  <c r="E142" i="6"/>
  <c r="F142" i="6"/>
  <c r="D143" i="6"/>
  <c r="A143" i="6" s="1"/>
  <c r="E143" i="6"/>
  <c r="F143" i="6"/>
  <c r="D144" i="6"/>
  <c r="E144" i="6"/>
  <c r="F144" i="6"/>
  <c r="D145" i="6"/>
  <c r="A145" i="6" s="1"/>
  <c r="E145" i="6"/>
  <c r="F145" i="6"/>
  <c r="D146" i="6"/>
  <c r="E146" i="6"/>
  <c r="F146" i="6"/>
  <c r="D147" i="6"/>
  <c r="C147" i="6" s="1"/>
  <c r="E147" i="6"/>
  <c r="F147" i="6"/>
  <c r="D148" i="6"/>
  <c r="E148" i="6"/>
  <c r="F148" i="6"/>
  <c r="D149" i="6"/>
  <c r="A149" i="6" s="1"/>
  <c r="E149" i="6"/>
  <c r="F149" i="6"/>
  <c r="D150" i="6"/>
  <c r="E150" i="6"/>
  <c r="F150" i="6"/>
  <c r="D151" i="6"/>
  <c r="C151" i="6" s="1"/>
  <c r="E151" i="6"/>
  <c r="F151" i="6"/>
  <c r="D152" i="6"/>
  <c r="E152" i="6"/>
  <c r="F152" i="6"/>
  <c r="D153" i="6"/>
  <c r="E153" i="6"/>
  <c r="F153" i="6"/>
  <c r="D154" i="6"/>
  <c r="E154" i="6"/>
  <c r="F154" i="6"/>
  <c r="D155" i="6"/>
  <c r="E155" i="6"/>
  <c r="F155" i="6"/>
  <c r="D156" i="6"/>
  <c r="E156" i="6"/>
  <c r="F156" i="6"/>
  <c r="D157" i="6"/>
  <c r="C157" i="6" s="1"/>
  <c r="E157" i="6"/>
  <c r="F157" i="6"/>
  <c r="D158" i="6"/>
  <c r="E158" i="6"/>
  <c r="F158" i="6"/>
  <c r="D159" i="6"/>
  <c r="C159" i="6" s="1"/>
  <c r="E159" i="6"/>
  <c r="F159" i="6"/>
  <c r="D160" i="6"/>
  <c r="E160" i="6"/>
  <c r="F160" i="6"/>
  <c r="D161" i="6"/>
  <c r="E161" i="6"/>
  <c r="F161" i="6"/>
  <c r="D162" i="6"/>
  <c r="E162" i="6"/>
  <c r="F162" i="6"/>
  <c r="D163" i="6"/>
  <c r="A163" i="6" s="1"/>
  <c r="E163" i="6"/>
  <c r="F163" i="6"/>
  <c r="D164" i="6"/>
  <c r="E164" i="6"/>
  <c r="F164" i="6"/>
  <c r="D165" i="6"/>
  <c r="A165" i="6" s="1"/>
  <c r="E165" i="6"/>
  <c r="F165" i="6"/>
  <c r="D166" i="6"/>
  <c r="E166" i="6"/>
  <c r="F166" i="6"/>
  <c r="D167" i="6"/>
  <c r="C167" i="6" s="1"/>
  <c r="E167" i="6"/>
  <c r="F167" i="6"/>
  <c r="D168" i="6"/>
  <c r="E168" i="6"/>
  <c r="F168" i="6"/>
  <c r="D169" i="6"/>
  <c r="E169" i="6"/>
  <c r="F169" i="6"/>
  <c r="D170" i="6"/>
  <c r="E170" i="6"/>
  <c r="F170" i="6"/>
  <c r="D171" i="6"/>
  <c r="A171" i="6" s="1"/>
  <c r="E171" i="6"/>
  <c r="F171" i="6"/>
  <c r="D172" i="6"/>
  <c r="E172" i="6"/>
  <c r="F172" i="6"/>
  <c r="D173" i="6"/>
  <c r="C173" i="6" s="1"/>
  <c r="E173" i="6"/>
  <c r="F173" i="6"/>
  <c r="D174" i="6"/>
  <c r="E174" i="6"/>
  <c r="F174" i="6"/>
  <c r="D175" i="6"/>
  <c r="C175" i="6" s="1"/>
  <c r="E175" i="6"/>
  <c r="F175" i="6"/>
  <c r="D176" i="6"/>
  <c r="E176" i="6"/>
  <c r="F176" i="6"/>
  <c r="D177" i="6"/>
  <c r="E177" i="6"/>
  <c r="F177" i="6"/>
  <c r="D178" i="6"/>
  <c r="E178" i="6"/>
  <c r="F178" i="6"/>
  <c r="D179" i="6"/>
  <c r="A179" i="6" s="1"/>
  <c r="E179" i="6"/>
  <c r="F179" i="6"/>
  <c r="D180" i="6"/>
  <c r="E180" i="6"/>
  <c r="F180" i="6"/>
  <c r="D181" i="6"/>
  <c r="A181" i="6" s="1"/>
  <c r="E181" i="6"/>
  <c r="F181" i="6"/>
  <c r="D182" i="6"/>
  <c r="E182" i="6"/>
  <c r="F182" i="6"/>
  <c r="D183" i="6"/>
  <c r="C183" i="6" s="1"/>
  <c r="E183" i="6"/>
  <c r="F183" i="6"/>
  <c r="D184" i="6"/>
  <c r="E184" i="6"/>
  <c r="F184" i="6"/>
  <c r="D185" i="6"/>
  <c r="E185" i="6"/>
  <c r="F185" i="6"/>
  <c r="D186" i="6"/>
  <c r="E186" i="6"/>
  <c r="F186" i="6"/>
  <c r="D187" i="6"/>
  <c r="E187" i="6"/>
  <c r="F187" i="6"/>
  <c r="D188" i="6"/>
  <c r="E188" i="6"/>
  <c r="F188" i="6"/>
  <c r="D189" i="6"/>
  <c r="C189" i="6" s="1"/>
  <c r="E189" i="6"/>
  <c r="F189" i="6"/>
  <c r="D190" i="6"/>
  <c r="E190" i="6"/>
  <c r="F190" i="6"/>
  <c r="D191" i="6"/>
  <c r="C191" i="6" s="1"/>
  <c r="E191" i="6"/>
  <c r="F191" i="6"/>
  <c r="D192" i="6"/>
  <c r="E192" i="6"/>
  <c r="F192" i="6"/>
  <c r="D193" i="6"/>
  <c r="E193" i="6"/>
  <c r="F193" i="6"/>
  <c r="D194" i="6"/>
  <c r="E194" i="6"/>
  <c r="F194" i="6"/>
  <c r="D195" i="6"/>
  <c r="A195" i="6" s="1"/>
  <c r="E195" i="6"/>
  <c r="F195" i="6"/>
  <c r="D196" i="6"/>
  <c r="E196" i="6"/>
  <c r="F196" i="6"/>
  <c r="D197" i="6"/>
  <c r="A197" i="6" s="1"/>
  <c r="E197" i="6"/>
  <c r="F197" i="6"/>
  <c r="D198" i="6"/>
  <c r="E198" i="6"/>
  <c r="F198" i="6"/>
  <c r="D199" i="6"/>
  <c r="C199" i="6" s="1"/>
  <c r="E199" i="6"/>
  <c r="F199" i="6"/>
  <c r="D200" i="6"/>
  <c r="E200" i="6"/>
  <c r="F200" i="6"/>
  <c r="D201" i="6"/>
  <c r="E201" i="6"/>
  <c r="F201" i="6"/>
  <c r="D202" i="6"/>
  <c r="E202" i="6"/>
  <c r="F202" i="6"/>
  <c r="D203" i="6"/>
  <c r="A203" i="6" s="1"/>
  <c r="E203" i="6"/>
  <c r="F203" i="6"/>
  <c r="D204" i="6"/>
  <c r="E204" i="6"/>
  <c r="F204" i="6"/>
  <c r="D205" i="6"/>
  <c r="C205" i="6" s="1"/>
  <c r="E205" i="6"/>
  <c r="F205" i="6"/>
  <c r="D206" i="6"/>
  <c r="E206" i="6"/>
  <c r="F206" i="6"/>
  <c r="D207" i="6"/>
  <c r="C207" i="6" s="1"/>
  <c r="E207" i="6"/>
  <c r="F207" i="6"/>
  <c r="D208" i="6"/>
  <c r="E208" i="6"/>
  <c r="F208" i="6"/>
  <c r="D209" i="6"/>
  <c r="E209" i="6"/>
  <c r="F209" i="6"/>
  <c r="D210" i="6"/>
  <c r="E210" i="6"/>
  <c r="F210" i="6"/>
  <c r="D211" i="6"/>
  <c r="E211" i="6"/>
  <c r="F211" i="6"/>
  <c r="D212" i="6"/>
  <c r="E212" i="6"/>
  <c r="F212" i="6"/>
  <c r="D213" i="6"/>
  <c r="E213" i="6"/>
  <c r="F213" i="6"/>
  <c r="D214" i="6"/>
  <c r="E214" i="6"/>
  <c r="F214" i="6"/>
  <c r="D215" i="6"/>
  <c r="E215" i="6"/>
  <c r="F215" i="6"/>
  <c r="D216" i="6"/>
  <c r="E216" i="6"/>
  <c r="F216" i="6"/>
  <c r="D217" i="6"/>
  <c r="E217" i="6"/>
  <c r="F217" i="6"/>
  <c r="D218" i="6"/>
  <c r="E218" i="6"/>
  <c r="F218" i="6"/>
  <c r="D219" i="6"/>
  <c r="E219" i="6"/>
  <c r="F219" i="6"/>
  <c r="D220" i="6"/>
  <c r="E220" i="6"/>
  <c r="F220" i="6"/>
  <c r="D221" i="6"/>
  <c r="E221" i="6"/>
  <c r="F221" i="6"/>
  <c r="D222" i="6"/>
  <c r="E222" i="6"/>
  <c r="F222" i="6"/>
  <c r="D223" i="6"/>
  <c r="E223" i="6"/>
  <c r="F223" i="6"/>
  <c r="D224" i="6"/>
  <c r="E224" i="6"/>
  <c r="F224" i="6"/>
  <c r="D225" i="6"/>
  <c r="B225" i="6" s="1"/>
  <c r="E225" i="6"/>
  <c r="F225" i="6"/>
  <c r="D226" i="6"/>
  <c r="E226" i="6"/>
  <c r="F226" i="6"/>
  <c r="D227" i="6"/>
  <c r="B227" i="6" s="1"/>
  <c r="E227" i="6"/>
  <c r="F227" i="6"/>
  <c r="D228" i="6"/>
  <c r="E228" i="6"/>
  <c r="F228" i="6"/>
  <c r="D229" i="6"/>
  <c r="B229" i="6" s="1"/>
  <c r="E229" i="6"/>
  <c r="F229" i="6"/>
  <c r="D230" i="6"/>
  <c r="E230" i="6"/>
  <c r="F230" i="6"/>
  <c r="D231" i="6"/>
  <c r="E231" i="6"/>
  <c r="F231" i="6"/>
  <c r="D232" i="6"/>
  <c r="E232" i="6"/>
  <c r="F232" i="6"/>
  <c r="D233" i="6"/>
  <c r="B233" i="6" s="1"/>
  <c r="E233" i="6"/>
  <c r="F233" i="6"/>
  <c r="D234" i="6"/>
  <c r="E234" i="6"/>
  <c r="F234" i="6"/>
  <c r="D235" i="6"/>
  <c r="B235" i="6" s="1"/>
  <c r="E235" i="6"/>
  <c r="F235" i="6"/>
  <c r="D236" i="6"/>
  <c r="E236" i="6"/>
  <c r="F236" i="6"/>
  <c r="D237" i="6"/>
  <c r="B237" i="6" s="1"/>
  <c r="E237" i="6"/>
  <c r="F237" i="6"/>
  <c r="D238" i="6"/>
  <c r="E238" i="6"/>
  <c r="F238" i="6"/>
  <c r="D239" i="6"/>
  <c r="E239" i="6"/>
  <c r="F239" i="6"/>
  <c r="D240" i="6"/>
  <c r="E240" i="6"/>
  <c r="F240" i="6"/>
  <c r="D241" i="6"/>
  <c r="B241" i="6" s="1"/>
  <c r="E241" i="6"/>
  <c r="F241" i="6"/>
  <c r="D242" i="6"/>
  <c r="E242" i="6"/>
  <c r="F242" i="6"/>
  <c r="D243" i="6"/>
  <c r="B243" i="6" s="1"/>
  <c r="E243" i="6"/>
  <c r="F243" i="6"/>
  <c r="D244" i="6"/>
  <c r="E244" i="6"/>
  <c r="F244" i="6"/>
  <c r="D245" i="6"/>
  <c r="B245" i="6" s="1"/>
  <c r="E245" i="6"/>
  <c r="F245" i="6"/>
  <c r="D246" i="6"/>
  <c r="E246" i="6"/>
  <c r="F246" i="6"/>
  <c r="D247" i="6"/>
  <c r="E247" i="6"/>
  <c r="F247" i="6"/>
  <c r="D248" i="6"/>
  <c r="E248" i="6"/>
  <c r="F248" i="6"/>
  <c r="D249" i="6"/>
  <c r="B249" i="6" s="1"/>
  <c r="E249" i="6"/>
  <c r="F249" i="6"/>
  <c r="D250" i="6"/>
  <c r="E250" i="6"/>
  <c r="F250" i="6"/>
  <c r="D251" i="6"/>
  <c r="B251" i="6" s="1"/>
  <c r="E251" i="6"/>
  <c r="F251" i="6"/>
  <c r="D252" i="6"/>
  <c r="E252" i="6"/>
  <c r="F252" i="6"/>
  <c r="D253" i="6"/>
  <c r="E253" i="6"/>
  <c r="F253" i="6"/>
  <c r="D254" i="6"/>
  <c r="E254" i="6"/>
  <c r="F254" i="6"/>
  <c r="D255" i="6"/>
  <c r="C255" i="6" s="1"/>
  <c r="E255" i="6"/>
  <c r="F255" i="6"/>
  <c r="D256" i="6"/>
  <c r="E256" i="6"/>
  <c r="F256" i="6"/>
  <c r="D257" i="6"/>
  <c r="C257" i="6" s="1"/>
  <c r="E257" i="6"/>
  <c r="F257" i="6"/>
  <c r="D258" i="6"/>
  <c r="E258" i="6"/>
  <c r="F258" i="6"/>
  <c r="D259" i="6"/>
  <c r="C259" i="6" s="1"/>
  <c r="E259" i="6"/>
  <c r="F259" i="6"/>
  <c r="D260" i="6"/>
  <c r="E260" i="6"/>
  <c r="F260" i="6"/>
  <c r="D261" i="6"/>
  <c r="E261" i="6"/>
  <c r="F261" i="6"/>
  <c r="D262" i="6"/>
  <c r="E262" i="6"/>
  <c r="F262" i="6"/>
  <c r="D263" i="6"/>
  <c r="C263" i="6" s="1"/>
  <c r="E263" i="6"/>
  <c r="F263" i="6"/>
  <c r="D264" i="6"/>
  <c r="E264" i="6"/>
  <c r="F264" i="6"/>
  <c r="D265" i="6"/>
  <c r="C265" i="6" s="1"/>
  <c r="E265" i="6"/>
  <c r="F265" i="6"/>
  <c r="D266" i="6"/>
  <c r="E266" i="6"/>
  <c r="F266" i="6"/>
  <c r="D267" i="6"/>
  <c r="C267" i="6" s="1"/>
  <c r="E267" i="6"/>
  <c r="F267" i="6"/>
  <c r="D268" i="6"/>
  <c r="E268" i="6"/>
  <c r="F268" i="6"/>
  <c r="D269" i="6"/>
  <c r="E269" i="6"/>
  <c r="F269" i="6"/>
  <c r="D270" i="6"/>
  <c r="E270" i="6"/>
  <c r="F270" i="6"/>
  <c r="D271" i="6"/>
  <c r="C271" i="6" s="1"/>
  <c r="E271" i="6"/>
  <c r="F271" i="6"/>
  <c r="D272" i="6"/>
  <c r="B272" i="6" s="1"/>
  <c r="E272" i="6"/>
  <c r="F272" i="6"/>
  <c r="D273" i="6"/>
  <c r="B273" i="6" s="1"/>
  <c r="E273" i="6"/>
  <c r="F273" i="6"/>
  <c r="D274" i="6"/>
  <c r="B274" i="6" s="1"/>
  <c r="E274" i="6"/>
  <c r="F274" i="6"/>
  <c r="D275" i="6"/>
  <c r="B275" i="6" s="1"/>
  <c r="E275" i="6"/>
  <c r="F275" i="6"/>
  <c r="D276" i="6"/>
  <c r="B276" i="6" s="1"/>
  <c r="E276" i="6"/>
  <c r="F276" i="6"/>
  <c r="D277" i="6"/>
  <c r="B277" i="6" s="1"/>
  <c r="E277" i="6"/>
  <c r="F277" i="6"/>
  <c r="D278" i="6"/>
  <c r="B278" i="6" s="1"/>
  <c r="E278" i="6"/>
  <c r="F278" i="6"/>
  <c r="D279" i="6"/>
  <c r="B279" i="6" s="1"/>
  <c r="E279" i="6"/>
  <c r="F279" i="6"/>
  <c r="D280" i="6"/>
  <c r="B280" i="6" s="1"/>
  <c r="E280" i="6"/>
  <c r="F280" i="6"/>
  <c r="D281" i="6"/>
  <c r="B281" i="6" s="1"/>
  <c r="E281" i="6"/>
  <c r="F281" i="6"/>
  <c r="D282" i="6"/>
  <c r="B282" i="6" s="1"/>
  <c r="E282" i="6"/>
  <c r="F282" i="6"/>
  <c r="D283" i="6"/>
  <c r="B283" i="6" s="1"/>
  <c r="E283" i="6"/>
  <c r="F283" i="6"/>
  <c r="D284" i="6"/>
  <c r="A284" i="6" s="1"/>
  <c r="E284" i="6"/>
  <c r="F284" i="6"/>
  <c r="D285" i="6"/>
  <c r="E285" i="6"/>
  <c r="F285" i="6"/>
  <c r="D286" i="6"/>
  <c r="E286" i="6"/>
  <c r="F286" i="6"/>
  <c r="D287" i="6"/>
  <c r="C287" i="6" s="1"/>
  <c r="E287" i="6"/>
  <c r="F287" i="6"/>
  <c r="D288" i="6"/>
  <c r="A288" i="6" s="1"/>
  <c r="E288" i="6"/>
  <c r="F288" i="6"/>
  <c r="D289" i="6"/>
  <c r="C289" i="6" s="1"/>
  <c r="E289" i="6"/>
  <c r="F289" i="6"/>
  <c r="D290" i="6"/>
  <c r="E290" i="6"/>
  <c r="F290" i="6"/>
  <c r="D291" i="6"/>
  <c r="C291" i="6" s="1"/>
  <c r="E291" i="6"/>
  <c r="F291" i="6"/>
  <c r="D292" i="6"/>
  <c r="A292" i="6" s="1"/>
  <c r="E292" i="6"/>
  <c r="F292" i="6"/>
  <c r="D293" i="6"/>
  <c r="C293" i="6" s="1"/>
  <c r="E293" i="6"/>
  <c r="F293" i="6"/>
  <c r="D294" i="6"/>
  <c r="E294" i="6"/>
  <c r="F294" i="6"/>
  <c r="D295" i="6"/>
  <c r="C295" i="6" s="1"/>
  <c r="E295" i="6"/>
  <c r="F295" i="6"/>
  <c r="D296" i="6"/>
  <c r="A296" i="6" s="1"/>
  <c r="E296" i="6"/>
  <c r="F296" i="6"/>
  <c r="D297" i="6"/>
  <c r="C297" i="6" s="1"/>
  <c r="E297" i="6"/>
  <c r="F297" i="6"/>
  <c r="D298" i="6"/>
  <c r="E298" i="6"/>
  <c r="F298" i="6"/>
  <c r="D299" i="6"/>
  <c r="C299" i="6" s="1"/>
  <c r="E299" i="6"/>
  <c r="F299" i="6"/>
  <c r="D300" i="6"/>
  <c r="A300" i="6" s="1"/>
  <c r="E300" i="6"/>
  <c r="F300" i="6"/>
  <c r="D301" i="6"/>
  <c r="C301" i="6" s="1"/>
  <c r="E301" i="6"/>
  <c r="F301" i="6"/>
  <c r="D302" i="6"/>
  <c r="E302" i="6"/>
  <c r="F302" i="6"/>
  <c r="D303" i="6"/>
  <c r="C303" i="6" s="1"/>
  <c r="E303" i="6"/>
  <c r="F303" i="6"/>
  <c r="D304" i="6"/>
  <c r="A304" i="6" s="1"/>
  <c r="E304" i="6"/>
  <c r="F304" i="6"/>
  <c r="D305" i="6"/>
  <c r="C305" i="6" s="1"/>
  <c r="E305" i="6"/>
  <c r="F305" i="6"/>
  <c r="D306" i="6"/>
  <c r="E306" i="6"/>
  <c r="F306" i="6"/>
  <c r="D307" i="6"/>
  <c r="C307" i="6" s="1"/>
  <c r="E307" i="6"/>
  <c r="F307" i="6"/>
  <c r="D308" i="6"/>
  <c r="A308" i="6" s="1"/>
  <c r="E308" i="6"/>
  <c r="F308" i="6"/>
  <c r="D309" i="6"/>
  <c r="C309" i="6" s="1"/>
  <c r="E309" i="6"/>
  <c r="F309" i="6"/>
  <c r="D310" i="6"/>
  <c r="E310" i="6"/>
  <c r="F310" i="6"/>
  <c r="D311" i="6"/>
  <c r="C311" i="6" s="1"/>
  <c r="E311" i="6"/>
  <c r="F311" i="6"/>
  <c r="D312" i="6"/>
  <c r="A312" i="6" s="1"/>
  <c r="E312" i="6"/>
  <c r="F312" i="6"/>
  <c r="D313" i="6"/>
  <c r="C313" i="6" s="1"/>
  <c r="E313" i="6"/>
  <c r="F313" i="6"/>
  <c r="D314" i="6"/>
  <c r="A314" i="6" s="1"/>
  <c r="E314" i="6"/>
  <c r="F314" i="6"/>
  <c r="D315" i="6"/>
  <c r="A315" i="6" s="1"/>
  <c r="E315" i="6"/>
  <c r="F315" i="6"/>
  <c r="D316" i="6"/>
  <c r="A316" i="6" s="1"/>
  <c r="E316" i="6"/>
  <c r="F316" i="6"/>
  <c r="D317" i="6"/>
  <c r="C317" i="6" s="1"/>
  <c r="E317" i="6"/>
  <c r="F317" i="6"/>
  <c r="D318" i="6"/>
  <c r="A318" i="6" s="1"/>
  <c r="E318" i="6"/>
  <c r="F318" i="6"/>
  <c r="D319" i="6"/>
  <c r="A319" i="6" s="1"/>
  <c r="E319" i="6"/>
  <c r="F319" i="6"/>
  <c r="D320" i="6"/>
  <c r="A320" i="6" s="1"/>
  <c r="E320" i="6"/>
  <c r="F320" i="6"/>
  <c r="D321" i="6"/>
  <c r="C321" i="6" s="1"/>
  <c r="E321" i="6"/>
  <c r="F321" i="6"/>
  <c r="D322" i="6"/>
  <c r="A322" i="6" s="1"/>
  <c r="E322" i="6"/>
  <c r="F322" i="6"/>
  <c r="D323" i="6"/>
  <c r="A323" i="6" s="1"/>
  <c r="E323" i="6"/>
  <c r="F323" i="6"/>
  <c r="D324" i="6"/>
  <c r="A324" i="6" s="1"/>
  <c r="E324" i="6"/>
  <c r="F324" i="6"/>
  <c r="D325" i="6"/>
  <c r="C325" i="6" s="1"/>
  <c r="E325" i="6"/>
  <c r="F325" i="6"/>
  <c r="D326" i="6"/>
  <c r="A326" i="6" s="1"/>
  <c r="E326" i="6"/>
  <c r="F326" i="6"/>
  <c r="D327" i="6"/>
  <c r="A327" i="6" s="1"/>
  <c r="E327" i="6"/>
  <c r="F327" i="6"/>
  <c r="D328" i="6"/>
  <c r="A328" i="6" s="1"/>
  <c r="E328" i="6"/>
  <c r="F328" i="6"/>
  <c r="D329" i="6"/>
  <c r="C329" i="6" s="1"/>
  <c r="E329" i="6"/>
  <c r="F329" i="6"/>
  <c r="D330" i="6"/>
  <c r="A330" i="6" s="1"/>
  <c r="E330" i="6"/>
  <c r="F330" i="6"/>
  <c r="D331" i="6"/>
  <c r="A331" i="6" s="1"/>
  <c r="E331" i="6"/>
  <c r="F331" i="6"/>
  <c r="D332" i="6"/>
  <c r="A332" i="6" s="1"/>
  <c r="E332" i="6"/>
  <c r="F332" i="6"/>
  <c r="D333" i="6"/>
  <c r="E333" i="6"/>
  <c r="F333" i="6"/>
  <c r="D334" i="6"/>
  <c r="A334" i="6" s="1"/>
  <c r="E334" i="6"/>
  <c r="F334" i="6"/>
  <c r="D335" i="6"/>
  <c r="E335" i="6"/>
  <c r="F335" i="6"/>
  <c r="D336" i="6"/>
  <c r="E336" i="6"/>
  <c r="F336" i="6"/>
  <c r="D337" i="6"/>
  <c r="C337" i="6" s="1"/>
  <c r="E337" i="6"/>
  <c r="F337" i="6"/>
  <c r="D338" i="6"/>
  <c r="A338" i="6" s="1"/>
  <c r="E338" i="6"/>
  <c r="F338" i="6"/>
  <c r="D339" i="6"/>
  <c r="C339" i="6" s="1"/>
  <c r="E339" i="6"/>
  <c r="F339" i="6"/>
  <c r="D340" i="6"/>
  <c r="A340" i="6" s="1"/>
  <c r="E340" i="6"/>
  <c r="F340" i="6"/>
  <c r="D341" i="6"/>
  <c r="C341" i="6" s="1"/>
  <c r="E341" i="6"/>
  <c r="F341" i="6"/>
  <c r="D342" i="6"/>
  <c r="A342" i="6" s="1"/>
  <c r="E342" i="6"/>
  <c r="F342" i="6"/>
  <c r="D343" i="6"/>
  <c r="C343" i="6" s="1"/>
  <c r="E343" i="6"/>
  <c r="F343" i="6"/>
  <c r="D344" i="6"/>
  <c r="A344" i="6" s="1"/>
  <c r="E344" i="6"/>
  <c r="F344" i="6"/>
  <c r="D345" i="6"/>
  <c r="C345" i="6" s="1"/>
  <c r="E345" i="6"/>
  <c r="F345" i="6"/>
  <c r="D346" i="6"/>
  <c r="A346" i="6" s="1"/>
  <c r="E346" i="6"/>
  <c r="F346" i="6"/>
  <c r="D347" i="6"/>
  <c r="C347" i="6" s="1"/>
  <c r="E347" i="6"/>
  <c r="F347" i="6"/>
  <c r="D348" i="6"/>
  <c r="A348" i="6" s="1"/>
  <c r="E348" i="6"/>
  <c r="F348" i="6"/>
  <c r="D349" i="6"/>
  <c r="C349" i="6" s="1"/>
  <c r="E349" i="6"/>
  <c r="F349" i="6"/>
  <c r="D350" i="6"/>
  <c r="A350" i="6" s="1"/>
  <c r="E350" i="6"/>
  <c r="F350" i="6"/>
  <c r="D351" i="6"/>
  <c r="E351" i="6"/>
  <c r="F351" i="6"/>
  <c r="D352" i="6"/>
  <c r="E352" i="6"/>
  <c r="F352" i="6"/>
  <c r="D353" i="6"/>
  <c r="C353" i="6" s="1"/>
  <c r="E353" i="6"/>
  <c r="F353" i="6"/>
  <c r="D354" i="6"/>
  <c r="E354" i="6"/>
  <c r="F354" i="6"/>
  <c r="D355" i="6"/>
  <c r="C355" i="6" s="1"/>
  <c r="E355" i="6"/>
  <c r="F355" i="6"/>
  <c r="D356" i="6"/>
  <c r="C356" i="6" s="1"/>
  <c r="E356" i="6"/>
  <c r="F356" i="6"/>
  <c r="D357" i="6"/>
  <c r="C357" i="6" s="1"/>
  <c r="E357" i="6"/>
  <c r="F357" i="6"/>
  <c r="D358" i="6"/>
  <c r="C358" i="6" s="1"/>
  <c r="E358" i="6"/>
  <c r="F358" i="6"/>
  <c r="D359" i="6"/>
  <c r="C359" i="6" s="1"/>
  <c r="E359" i="6"/>
  <c r="F359" i="6"/>
  <c r="D360" i="6"/>
  <c r="E360" i="6"/>
  <c r="F360" i="6"/>
  <c r="D361" i="6"/>
  <c r="C361" i="6" s="1"/>
  <c r="E361" i="6"/>
  <c r="F361" i="6"/>
  <c r="D362" i="6"/>
  <c r="E362" i="6"/>
  <c r="F362" i="6"/>
  <c r="D363" i="6"/>
  <c r="C363" i="6" s="1"/>
  <c r="E363" i="6"/>
  <c r="F363" i="6"/>
  <c r="D364" i="6"/>
  <c r="C364" i="6" s="1"/>
  <c r="E364" i="6"/>
  <c r="F364" i="6"/>
  <c r="D365" i="6"/>
  <c r="C365" i="6" s="1"/>
  <c r="E365" i="6"/>
  <c r="F365" i="6"/>
  <c r="D366" i="6"/>
  <c r="C366" i="6" s="1"/>
  <c r="E366" i="6"/>
  <c r="F366" i="6"/>
  <c r="D367" i="6"/>
  <c r="C367" i="6" s="1"/>
  <c r="E367" i="6"/>
  <c r="F367" i="6"/>
  <c r="D368" i="6"/>
  <c r="E368" i="6"/>
  <c r="F368" i="6"/>
  <c r="D369" i="6"/>
  <c r="C369" i="6" s="1"/>
  <c r="E369" i="6"/>
  <c r="F369" i="6"/>
  <c r="D370" i="6"/>
  <c r="A370" i="6" s="1"/>
  <c r="E370" i="6"/>
  <c r="F370" i="6"/>
  <c r="D371" i="6"/>
  <c r="C371" i="6" s="1"/>
  <c r="E371" i="6"/>
  <c r="F371" i="6"/>
  <c r="D372" i="6"/>
  <c r="E372" i="6"/>
  <c r="F372" i="6"/>
  <c r="D373" i="6"/>
  <c r="C373" i="6" s="1"/>
  <c r="E373" i="6"/>
  <c r="F373" i="6"/>
  <c r="D374" i="6"/>
  <c r="A374" i="6" s="1"/>
  <c r="E374" i="6"/>
  <c r="F374" i="6"/>
  <c r="D375" i="6"/>
  <c r="C375" i="6" s="1"/>
  <c r="E375" i="6"/>
  <c r="F375" i="6"/>
  <c r="D376" i="6"/>
  <c r="E376" i="6"/>
  <c r="F376" i="6"/>
  <c r="D377" i="6"/>
  <c r="C377" i="6" s="1"/>
  <c r="E377" i="6"/>
  <c r="F377" i="6"/>
  <c r="D378" i="6"/>
  <c r="A378" i="6" s="1"/>
  <c r="E378" i="6"/>
  <c r="F378" i="6"/>
  <c r="D379" i="6"/>
  <c r="C379" i="6" s="1"/>
  <c r="E379" i="6"/>
  <c r="F379" i="6"/>
  <c r="D380" i="6"/>
  <c r="E380" i="6"/>
  <c r="F380" i="6"/>
  <c r="D381" i="6"/>
  <c r="C381" i="6" s="1"/>
  <c r="E381" i="6"/>
  <c r="F381" i="6"/>
  <c r="D382" i="6"/>
  <c r="A382" i="6" s="1"/>
  <c r="E382" i="6"/>
  <c r="F382" i="6"/>
  <c r="D383" i="6"/>
  <c r="C383" i="6" s="1"/>
  <c r="E383" i="6"/>
  <c r="F383" i="6"/>
  <c r="D384" i="6"/>
  <c r="E384" i="6"/>
  <c r="F384" i="6"/>
  <c r="D385" i="6"/>
  <c r="E385" i="6"/>
  <c r="F385" i="6"/>
  <c r="D386" i="6"/>
  <c r="A386" i="6" s="1"/>
  <c r="E386" i="6"/>
  <c r="F386" i="6"/>
  <c r="D387" i="6"/>
  <c r="C387" i="6" s="1"/>
  <c r="E387" i="6"/>
  <c r="F387" i="6"/>
  <c r="D388" i="6"/>
  <c r="E388" i="6"/>
  <c r="F388" i="6"/>
  <c r="D389" i="6"/>
  <c r="E389" i="6"/>
  <c r="F389" i="6"/>
  <c r="D390" i="6"/>
  <c r="C390" i="6" s="1"/>
  <c r="E390" i="6"/>
  <c r="F390" i="6"/>
  <c r="D391" i="6"/>
  <c r="A391" i="6" s="1"/>
  <c r="E391" i="6"/>
  <c r="F391" i="6"/>
  <c r="D392" i="6"/>
  <c r="C392" i="6" s="1"/>
  <c r="E392" i="6"/>
  <c r="F392" i="6"/>
  <c r="D393" i="6"/>
  <c r="E393" i="6"/>
  <c r="F393" i="6"/>
  <c r="D394" i="6"/>
  <c r="C394" i="6" s="1"/>
  <c r="E394" i="6"/>
  <c r="F394" i="6"/>
  <c r="D395" i="6"/>
  <c r="A395" i="6" s="1"/>
  <c r="E395" i="6"/>
  <c r="F395" i="6"/>
  <c r="D396" i="6"/>
  <c r="E396" i="6"/>
  <c r="F396" i="6"/>
  <c r="D397" i="6"/>
  <c r="E397" i="6"/>
  <c r="F397" i="6"/>
  <c r="D398" i="6"/>
  <c r="E398" i="6"/>
  <c r="F398" i="6"/>
  <c r="D399" i="6"/>
  <c r="A399" i="6" s="1"/>
  <c r="E399" i="6"/>
  <c r="F399" i="6"/>
  <c r="D400" i="6"/>
  <c r="A400" i="6" s="1"/>
  <c r="E400" i="6"/>
  <c r="F400" i="6"/>
  <c r="D401" i="6"/>
  <c r="E401" i="6"/>
  <c r="F401" i="6"/>
  <c r="D402" i="6"/>
  <c r="C402" i="6" s="1"/>
  <c r="E402" i="6"/>
  <c r="F402" i="6"/>
  <c r="D403" i="6"/>
  <c r="A403" i="6" s="1"/>
  <c r="E403" i="6"/>
  <c r="F403" i="6"/>
  <c r="D404" i="6"/>
  <c r="E404" i="6"/>
  <c r="F404" i="6"/>
  <c r="D405" i="6"/>
  <c r="E405" i="6"/>
  <c r="F405" i="6"/>
  <c r="D406" i="6"/>
  <c r="C406" i="6" s="1"/>
  <c r="E406" i="6"/>
  <c r="F406" i="6"/>
  <c r="D407" i="6"/>
  <c r="A407" i="6" s="1"/>
  <c r="E407" i="6"/>
  <c r="F407" i="6"/>
  <c r="D408" i="6"/>
  <c r="E408" i="6"/>
  <c r="F408" i="6"/>
  <c r="D409" i="6"/>
  <c r="E409" i="6"/>
  <c r="F409" i="6"/>
  <c r="D410" i="6"/>
  <c r="C410" i="6" s="1"/>
  <c r="E410" i="6"/>
  <c r="F410" i="6"/>
  <c r="D411" i="6"/>
  <c r="A411" i="6" s="1"/>
  <c r="E411" i="6"/>
  <c r="F411" i="6"/>
  <c r="D412" i="6"/>
  <c r="A412" i="6" s="1"/>
  <c r="E412" i="6"/>
  <c r="F412" i="6"/>
  <c r="D413" i="6"/>
  <c r="E413" i="6"/>
  <c r="F413" i="6"/>
  <c r="D414" i="6"/>
  <c r="C414" i="6" s="1"/>
  <c r="E414" i="6"/>
  <c r="F414" i="6"/>
  <c r="D415" i="6"/>
  <c r="A415" i="6" s="1"/>
  <c r="E415" i="6"/>
  <c r="F415" i="6"/>
  <c r="D416" i="6"/>
  <c r="A416" i="6" s="1"/>
  <c r="E416" i="6"/>
  <c r="F416" i="6"/>
  <c r="D417" i="6"/>
  <c r="E417" i="6"/>
  <c r="F417" i="6"/>
  <c r="D418" i="6"/>
  <c r="E418" i="6"/>
  <c r="F418" i="6"/>
  <c r="D419" i="6"/>
  <c r="A419" i="6" s="1"/>
  <c r="E419" i="6"/>
  <c r="F419" i="6"/>
  <c r="D420" i="6"/>
  <c r="E420" i="6"/>
  <c r="F420" i="6"/>
  <c r="D421" i="6"/>
  <c r="E421" i="6"/>
  <c r="F421" i="6"/>
  <c r="D422" i="6"/>
  <c r="C422" i="6" s="1"/>
  <c r="E422" i="6"/>
  <c r="F422" i="6"/>
  <c r="D423" i="6"/>
  <c r="A423" i="6" s="1"/>
  <c r="E423" i="6"/>
  <c r="F423" i="6"/>
  <c r="D424" i="6"/>
  <c r="E424" i="6"/>
  <c r="F424" i="6"/>
  <c r="D425" i="6"/>
  <c r="E425" i="6"/>
  <c r="F425" i="6"/>
  <c r="D426" i="6"/>
  <c r="C426" i="6" s="1"/>
  <c r="E426" i="6"/>
  <c r="F426" i="6"/>
  <c r="D427" i="6"/>
  <c r="A427" i="6" s="1"/>
  <c r="E427" i="6"/>
  <c r="F427" i="6"/>
  <c r="D428" i="6"/>
  <c r="A428" i="6" s="1"/>
  <c r="E428" i="6"/>
  <c r="F428" i="6"/>
  <c r="D429" i="6"/>
  <c r="E429" i="6"/>
  <c r="F429" i="6"/>
  <c r="D430" i="6"/>
  <c r="C430" i="6" s="1"/>
  <c r="E430" i="6"/>
  <c r="F430" i="6"/>
  <c r="D431" i="6"/>
  <c r="A431" i="6" s="1"/>
  <c r="E431" i="6"/>
  <c r="F431" i="6"/>
  <c r="D432" i="6"/>
  <c r="A432" i="6" s="1"/>
  <c r="E432" i="6"/>
  <c r="F432" i="6"/>
  <c r="D433" i="6"/>
  <c r="E433" i="6"/>
  <c r="F433" i="6"/>
  <c r="D434" i="6"/>
  <c r="C434" i="6" s="1"/>
  <c r="E434" i="6"/>
  <c r="F434" i="6"/>
  <c r="D435" i="6"/>
  <c r="A435" i="6" s="1"/>
  <c r="E435" i="6"/>
  <c r="F435" i="6"/>
  <c r="D436" i="6"/>
  <c r="E436" i="6"/>
  <c r="F436" i="6"/>
  <c r="D437" i="6"/>
  <c r="E437" i="6"/>
  <c r="F437" i="6"/>
  <c r="D438" i="6"/>
  <c r="C438" i="6" s="1"/>
  <c r="E438" i="6"/>
  <c r="F438" i="6"/>
  <c r="D439" i="6"/>
  <c r="A439" i="6" s="1"/>
  <c r="E439" i="6"/>
  <c r="F439" i="6"/>
  <c r="D440" i="6"/>
  <c r="E440" i="6"/>
  <c r="F440" i="6"/>
  <c r="D441" i="6"/>
  <c r="E441" i="6"/>
  <c r="F441" i="6"/>
  <c r="D442" i="6"/>
  <c r="C442" i="6" s="1"/>
  <c r="E442" i="6"/>
  <c r="F442" i="6"/>
  <c r="D443" i="6"/>
  <c r="A443" i="6" s="1"/>
  <c r="E443" i="6"/>
  <c r="F443" i="6"/>
  <c r="D444" i="6"/>
  <c r="A444" i="6" s="1"/>
  <c r="E444" i="6"/>
  <c r="F444" i="6"/>
  <c r="D445" i="6"/>
  <c r="E445" i="6"/>
  <c r="F445" i="6"/>
  <c r="D446" i="6"/>
  <c r="C446" i="6" s="1"/>
  <c r="E446" i="6"/>
  <c r="F446" i="6"/>
  <c r="D447" i="6"/>
  <c r="A447" i="6" s="1"/>
  <c r="E447" i="6"/>
  <c r="F447" i="6"/>
  <c r="D448" i="6"/>
  <c r="A448" i="6" s="1"/>
  <c r="E448" i="6"/>
  <c r="F448" i="6"/>
  <c r="D449" i="6"/>
  <c r="E449" i="6"/>
  <c r="F449" i="6"/>
  <c r="D450" i="6"/>
  <c r="C450" i="6" s="1"/>
  <c r="E450" i="6"/>
  <c r="F450" i="6"/>
  <c r="D451" i="6"/>
  <c r="A451" i="6" s="1"/>
  <c r="E451" i="6"/>
  <c r="F451" i="6"/>
  <c r="D452" i="6"/>
  <c r="E452" i="6"/>
  <c r="F452" i="6"/>
  <c r="D453" i="6"/>
  <c r="E453" i="6"/>
  <c r="F453" i="6"/>
  <c r="D454" i="6"/>
  <c r="C454" i="6" s="1"/>
  <c r="E454" i="6"/>
  <c r="F454" i="6"/>
  <c r="D455" i="6"/>
  <c r="A455" i="6" s="1"/>
  <c r="E455" i="6"/>
  <c r="F455" i="6"/>
  <c r="D456" i="6"/>
  <c r="E456" i="6"/>
  <c r="F456" i="6"/>
  <c r="D457" i="6"/>
  <c r="E457" i="6"/>
  <c r="F457" i="6"/>
  <c r="D458" i="6"/>
  <c r="C458" i="6" s="1"/>
  <c r="E458" i="6"/>
  <c r="F458" i="6"/>
  <c r="D459" i="6"/>
  <c r="A459" i="6" s="1"/>
  <c r="E459" i="6"/>
  <c r="F459" i="6"/>
  <c r="D460" i="6"/>
  <c r="A460" i="6" s="1"/>
  <c r="E460" i="6"/>
  <c r="F460" i="6"/>
  <c r="D461" i="6"/>
  <c r="E461" i="6"/>
  <c r="F461" i="6"/>
  <c r="D462" i="6"/>
  <c r="C462" i="6" s="1"/>
  <c r="E462" i="6"/>
  <c r="F462" i="6"/>
  <c r="D463" i="6"/>
  <c r="A463" i="6" s="1"/>
  <c r="E463" i="6"/>
  <c r="F463" i="6"/>
  <c r="D464" i="6"/>
  <c r="A464" i="6" s="1"/>
  <c r="E464" i="6"/>
  <c r="F464" i="6"/>
  <c r="D465" i="6"/>
  <c r="E465" i="6"/>
  <c r="F465" i="6"/>
  <c r="D466" i="6"/>
  <c r="C466" i="6" s="1"/>
  <c r="E466" i="6"/>
  <c r="F466" i="6"/>
  <c r="D467" i="6"/>
  <c r="A467" i="6" s="1"/>
  <c r="E467" i="6"/>
  <c r="F467" i="6"/>
  <c r="D468" i="6"/>
  <c r="E468" i="6"/>
  <c r="F468" i="6"/>
  <c r="D469" i="6"/>
  <c r="E469" i="6"/>
  <c r="F469" i="6"/>
  <c r="D470" i="6"/>
  <c r="C470" i="6" s="1"/>
  <c r="E470" i="6"/>
  <c r="F470" i="6"/>
  <c r="D471" i="6"/>
  <c r="A471" i="6" s="1"/>
  <c r="E471" i="6"/>
  <c r="F471" i="6"/>
  <c r="D472" i="6"/>
  <c r="E472" i="6"/>
  <c r="F472" i="6"/>
  <c r="D473" i="6"/>
  <c r="E473" i="6"/>
  <c r="F473" i="6"/>
  <c r="D474" i="6"/>
  <c r="A474" i="6" s="1"/>
  <c r="E474" i="6"/>
  <c r="F474" i="6"/>
  <c r="D475" i="6"/>
  <c r="C475" i="6" s="1"/>
  <c r="E475" i="6"/>
  <c r="F475" i="6"/>
  <c r="D476" i="6"/>
  <c r="C476" i="6" s="1"/>
  <c r="E476" i="6"/>
  <c r="F476" i="6"/>
  <c r="D477" i="6"/>
  <c r="E477" i="6"/>
  <c r="F477" i="6"/>
  <c r="D478" i="6"/>
  <c r="C478" i="6" s="1"/>
  <c r="E478" i="6"/>
  <c r="F478" i="6"/>
  <c r="D479" i="6"/>
  <c r="C479" i="6" s="1"/>
  <c r="E479" i="6"/>
  <c r="F479" i="6"/>
  <c r="D480" i="6"/>
  <c r="E480" i="6"/>
  <c r="F480" i="6"/>
  <c r="D481" i="6"/>
  <c r="E481" i="6"/>
  <c r="F481" i="6"/>
  <c r="D482" i="6"/>
  <c r="E482" i="6"/>
  <c r="F482" i="6"/>
  <c r="D483" i="6"/>
  <c r="E483" i="6"/>
  <c r="F483" i="6"/>
  <c r="D484" i="6"/>
  <c r="E484" i="6"/>
  <c r="F484" i="6"/>
  <c r="D485" i="6"/>
  <c r="E485" i="6"/>
  <c r="F485" i="6"/>
  <c r="D486" i="6"/>
  <c r="C486" i="6" s="1"/>
  <c r="E486" i="6"/>
  <c r="F486" i="6"/>
  <c r="D487" i="6"/>
  <c r="A487" i="6" s="1"/>
  <c r="E487" i="6"/>
  <c r="F487" i="6"/>
  <c r="D488" i="6"/>
  <c r="C488" i="6" s="1"/>
  <c r="E488" i="6"/>
  <c r="F488" i="6"/>
  <c r="D489" i="6"/>
  <c r="E489" i="6"/>
  <c r="F489" i="6"/>
  <c r="D490" i="6"/>
  <c r="C490" i="6" s="1"/>
  <c r="E490" i="6"/>
  <c r="F490" i="6"/>
  <c r="D491" i="6"/>
  <c r="A491" i="6" s="1"/>
  <c r="E491" i="6"/>
  <c r="F491" i="6"/>
  <c r="D492" i="6"/>
  <c r="C492" i="6" s="1"/>
  <c r="E492" i="6"/>
  <c r="F492" i="6"/>
  <c r="D493" i="6"/>
  <c r="E493" i="6"/>
  <c r="F493" i="6"/>
  <c r="D494" i="6"/>
  <c r="C494" i="6" s="1"/>
  <c r="E494" i="6"/>
  <c r="F494" i="6"/>
  <c r="D495" i="6"/>
  <c r="A495" i="6" s="1"/>
  <c r="E495" i="6"/>
  <c r="F495" i="6"/>
  <c r="D496" i="6"/>
  <c r="C496" i="6" s="1"/>
  <c r="E496" i="6"/>
  <c r="F496" i="6"/>
  <c r="D497" i="6"/>
  <c r="E497" i="6"/>
  <c r="F497" i="6"/>
  <c r="D498" i="6"/>
  <c r="C498" i="6" s="1"/>
  <c r="E498" i="6"/>
  <c r="F498" i="6"/>
  <c r="D499" i="6"/>
  <c r="A499" i="6" s="1"/>
  <c r="E499" i="6"/>
  <c r="F499" i="6"/>
  <c r="D500" i="6"/>
  <c r="C500" i="6" s="1"/>
  <c r="E500" i="6"/>
  <c r="F500" i="6"/>
  <c r="D501" i="6"/>
  <c r="E501" i="6"/>
  <c r="F501" i="6"/>
  <c r="D502" i="6"/>
  <c r="C502" i="6" s="1"/>
  <c r="E502" i="6"/>
  <c r="F502" i="6"/>
  <c r="D503" i="6"/>
  <c r="A503" i="6" s="1"/>
  <c r="E503" i="6"/>
  <c r="F503" i="6"/>
  <c r="D504" i="6"/>
  <c r="C504" i="6" s="1"/>
  <c r="E504" i="6"/>
  <c r="F504" i="6"/>
  <c r="D505" i="6"/>
  <c r="E505" i="6"/>
  <c r="F505" i="6"/>
  <c r="D506" i="6"/>
  <c r="C506" i="6" s="1"/>
  <c r="E506" i="6"/>
  <c r="F506" i="6"/>
  <c r="D507" i="6"/>
  <c r="A507" i="6" s="1"/>
  <c r="E507" i="6"/>
  <c r="F507" i="6"/>
  <c r="D508" i="6"/>
  <c r="C508" i="6" s="1"/>
  <c r="E508" i="6"/>
  <c r="F508" i="6"/>
  <c r="D509" i="6"/>
  <c r="E509" i="6"/>
  <c r="F509" i="6"/>
  <c r="D510" i="6"/>
  <c r="C510" i="6" s="1"/>
  <c r="E510" i="6"/>
  <c r="F510" i="6"/>
  <c r="D511" i="6"/>
  <c r="A511" i="6" s="1"/>
  <c r="E511" i="6"/>
  <c r="F511" i="6"/>
  <c r="D512" i="6"/>
  <c r="C512" i="6" s="1"/>
  <c r="E512" i="6"/>
  <c r="F512" i="6"/>
  <c r="D513" i="6"/>
  <c r="E513" i="6"/>
  <c r="F513" i="6"/>
  <c r="D514" i="6"/>
  <c r="C514" i="6" s="1"/>
  <c r="E514" i="6"/>
  <c r="F514" i="6"/>
  <c r="D515" i="6"/>
  <c r="A515" i="6" s="1"/>
  <c r="E515" i="6"/>
  <c r="F515" i="6"/>
  <c r="D516" i="6"/>
  <c r="C516" i="6" s="1"/>
  <c r="E516" i="6"/>
  <c r="F516" i="6"/>
  <c r="D517" i="6"/>
  <c r="E517" i="6"/>
  <c r="F517" i="6"/>
  <c r="D518" i="6"/>
  <c r="C518" i="6" s="1"/>
  <c r="E518" i="6"/>
  <c r="F518" i="6"/>
  <c r="D519" i="6"/>
  <c r="A519" i="6" s="1"/>
  <c r="E519" i="6"/>
  <c r="F519" i="6"/>
  <c r="D520" i="6"/>
  <c r="C520" i="6" s="1"/>
  <c r="E520" i="6"/>
  <c r="F520" i="6"/>
  <c r="D521" i="6"/>
  <c r="E521" i="6"/>
  <c r="F521" i="6"/>
  <c r="D522" i="6"/>
  <c r="C522" i="6" s="1"/>
  <c r="E522" i="6"/>
  <c r="F522" i="6"/>
  <c r="D523" i="6"/>
  <c r="A523" i="6" s="1"/>
  <c r="E523" i="6"/>
  <c r="F523" i="6"/>
  <c r="D524" i="6"/>
  <c r="C524" i="6" s="1"/>
  <c r="E524" i="6"/>
  <c r="F524" i="6"/>
  <c r="D525" i="6"/>
  <c r="E525" i="6"/>
  <c r="F525" i="6"/>
  <c r="D526" i="6"/>
  <c r="C526" i="6" s="1"/>
  <c r="E526" i="6"/>
  <c r="F526" i="6"/>
  <c r="D527" i="6"/>
  <c r="A527" i="6" s="1"/>
  <c r="E527" i="6"/>
  <c r="F527" i="6"/>
  <c r="D528" i="6"/>
  <c r="C528" i="6" s="1"/>
  <c r="E528" i="6"/>
  <c r="F528" i="6"/>
  <c r="D529" i="6"/>
  <c r="E529" i="6"/>
  <c r="F529" i="6"/>
  <c r="D530" i="6"/>
  <c r="C530" i="6" s="1"/>
  <c r="E530" i="6"/>
  <c r="F530" i="6"/>
  <c r="D531" i="6"/>
  <c r="A531" i="6" s="1"/>
  <c r="E531" i="6"/>
  <c r="F531" i="6"/>
  <c r="D532" i="6"/>
  <c r="C532" i="6" s="1"/>
  <c r="E532" i="6"/>
  <c r="F532" i="6"/>
  <c r="D533" i="6"/>
  <c r="E533" i="6"/>
  <c r="F533" i="6"/>
  <c r="D534" i="6"/>
  <c r="C534" i="6" s="1"/>
  <c r="E534" i="6"/>
  <c r="F534" i="6"/>
  <c r="D535" i="6"/>
  <c r="A535" i="6" s="1"/>
  <c r="E535" i="6"/>
  <c r="F535" i="6"/>
  <c r="D536" i="6"/>
  <c r="C536" i="6" s="1"/>
  <c r="E536" i="6"/>
  <c r="F536" i="6"/>
  <c r="D537" i="6"/>
  <c r="E537" i="6"/>
  <c r="F537" i="6"/>
  <c r="D538" i="6"/>
  <c r="C538" i="6" s="1"/>
  <c r="E538" i="6"/>
  <c r="F538" i="6"/>
  <c r="D539" i="6"/>
  <c r="A539" i="6" s="1"/>
  <c r="E539" i="6"/>
  <c r="F539" i="6"/>
  <c r="D540" i="6"/>
  <c r="C540" i="6" s="1"/>
  <c r="E540" i="6"/>
  <c r="F540" i="6"/>
  <c r="D541" i="6"/>
  <c r="E541" i="6"/>
  <c r="F541" i="6"/>
  <c r="D542" i="6"/>
  <c r="C542" i="6" s="1"/>
  <c r="E542" i="6"/>
  <c r="F542" i="6"/>
  <c r="D543" i="6"/>
  <c r="A543" i="6" s="1"/>
  <c r="E543" i="6"/>
  <c r="F543" i="6"/>
  <c r="D544" i="6"/>
  <c r="E544" i="6"/>
  <c r="F544" i="6"/>
  <c r="D545" i="6"/>
  <c r="B545" i="6" s="1"/>
  <c r="E545" i="6"/>
  <c r="F545" i="6"/>
  <c r="D546" i="6"/>
  <c r="B546" i="6" s="1"/>
  <c r="E546" i="6"/>
  <c r="F546" i="6"/>
  <c r="D547" i="6"/>
  <c r="B547" i="6" s="1"/>
  <c r="E547" i="6"/>
  <c r="F547" i="6"/>
  <c r="D548" i="6"/>
  <c r="C548" i="6" s="1"/>
  <c r="E548" i="6"/>
  <c r="F548" i="6"/>
  <c r="D549" i="6"/>
  <c r="C549" i="6" s="1"/>
  <c r="E549" i="6"/>
  <c r="F549" i="6"/>
  <c r="D550" i="6"/>
  <c r="A550" i="6" s="1"/>
  <c r="E550" i="6"/>
  <c r="F550" i="6"/>
  <c r="D551" i="6"/>
  <c r="E551" i="6"/>
  <c r="F551" i="6"/>
  <c r="D552" i="6"/>
  <c r="A552" i="6" s="1"/>
  <c r="E552" i="6"/>
  <c r="F552" i="6"/>
  <c r="D553" i="6"/>
  <c r="E553" i="6"/>
  <c r="F553" i="6"/>
  <c r="D554" i="6"/>
  <c r="C554" i="6" s="1"/>
  <c r="E554" i="6"/>
  <c r="F554" i="6"/>
  <c r="D555" i="6"/>
  <c r="B555" i="6" s="1"/>
  <c r="E555" i="6"/>
  <c r="F555" i="6"/>
  <c r="D556" i="6"/>
  <c r="E556" i="6"/>
  <c r="F556" i="6"/>
  <c r="D557" i="6"/>
  <c r="E557" i="6"/>
  <c r="F557" i="6"/>
  <c r="D558" i="6"/>
  <c r="E558" i="6"/>
  <c r="F558" i="6"/>
  <c r="D559" i="6"/>
  <c r="B559" i="6" s="1"/>
  <c r="E559" i="6"/>
  <c r="F559" i="6"/>
  <c r="D560" i="6"/>
  <c r="B560" i="6" s="1"/>
  <c r="E560" i="6"/>
  <c r="F560" i="6"/>
  <c r="D561" i="6"/>
  <c r="E561" i="6"/>
  <c r="F561" i="6"/>
  <c r="D562" i="6"/>
  <c r="C562" i="6" s="1"/>
  <c r="E562" i="6"/>
  <c r="F562" i="6"/>
  <c r="D563" i="6"/>
  <c r="B563" i="6" s="1"/>
  <c r="E563" i="6"/>
  <c r="F563" i="6"/>
  <c r="D564" i="6"/>
  <c r="E564" i="6"/>
  <c r="F564" i="6"/>
  <c r="D565" i="6"/>
  <c r="B565" i="6" s="1"/>
  <c r="E565" i="6"/>
  <c r="F565" i="6"/>
  <c r="D566" i="6"/>
  <c r="A566" i="6" s="1"/>
  <c r="E566" i="6"/>
  <c r="F566" i="6"/>
  <c r="D567" i="6"/>
  <c r="B567" i="6" s="1"/>
  <c r="E567" i="6"/>
  <c r="F567" i="6"/>
  <c r="D568" i="6"/>
  <c r="B568" i="6" s="1"/>
  <c r="E568" i="6"/>
  <c r="F568" i="6"/>
  <c r="D569" i="6"/>
  <c r="B569" i="6" s="1"/>
  <c r="E569" i="6"/>
  <c r="F569" i="6"/>
  <c r="D570" i="6"/>
  <c r="C570" i="6" s="1"/>
  <c r="E570" i="6"/>
  <c r="F570" i="6"/>
  <c r="D571" i="6"/>
  <c r="B571" i="6" s="1"/>
  <c r="E571" i="6"/>
  <c r="F571" i="6"/>
  <c r="D572" i="6"/>
  <c r="E572" i="6"/>
  <c r="F572" i="6"/>
  <c r="D573" i="6"/>
  <c r="E573" i="6"/>
  <c r="F573" i="6"/>
  <c r="D574" i="6"/>
  <c r="E574" i="6"/>
  <c r="F574" i="6"/>
  <c r="D575" i="6"/>
  <c r="B575" i="6" s="1"/>
  <c r="E575" i="6"/>
  <c r="F575" i="6"/>
  <c r="D576" i="6"/>
  <c r="B576" i="6" s="1"/>
  <c r="E576" i="6"/>
  <c r="F576" i="6"/>
  <c r="D577" i="6"/>
  <c r="A577" i="6" s="1"/>
  <c r="E577" i="6"/>
  <c r="F577" i="6"/>
  <c r="D578" i="6"/>
  <c r="A578" i="6" s="1"/>
  <c r="E578" i="6"/>
  <c r="F578" i="6"/>
  <c r="D579" i="6"/>
  <c r="A579" i="6" s="1"/>
  <c r="E579" i="6"/>
  <c r="F579" i="6"/>
  <c r="D580" i="6"/>
  <c r="B580" i="6" s="1"/>
  <c r="E580" i="6"/>
  <c r="F580" i="6"/>
  <c r="D581" i="6"/>
  <c r="A581" i="6" s="1"/>
  <c r="E581" i="6"/>
  <c r="F581" i="6"/>
  <c r="D582" i="6"/>
  <c r="A582" i="6" s="1"/>
  <c r="E582" i="6"/>
  <c r="F582" i="6"/>
  <c r="D583" i="6"/>
  <c r="A583" i="6" s="1"/>
  <c r="E583" i="6"/>
  <c r="F583" i="6"/>
  <c r="D584" i="6"/>
  <c r="B584" i="6" s="1"/>
  <c r="E584" i="6"/>
  <c r="F584" i="6"/>
  <c r="D585" i="6"/>
  <c r="A585" i="6" s="1"/>
  <c r="E585" i="6"/>
  <c r="F585" i="6"/>
  <c r="D586" i="6"/>
  <c r="E586" i="6"/>
  <c r="F586" i="6"/>
  <c r="D587" i="6"/>
  <c r="E587" i="6"/>
  <c r="F587" i="6"/>
  <c r="D588" i="6"/>
  <c r="B588" i="6" s="1"/>
  <c r="E588" i="6"/>
  <c r="F588" i="6"/>
  <c r="D589" i="6"/>
  <c r="A589" i="6" s="1"/>
  <c r="E589" i="6"/>
  <c r="F589" i="6"/>
  <c r="D590" i="6"/>
  <c r="A590" i="6" s="1"/>
  <c r="E590" i="6"/>
  <c r="F590" i="6"/>
  <c r="D591" i="6"/>
  <c r="A591" i="6" s="1"/>
  <c r="E591" i="6"/>
  <c r="F591" i="6"/>
  <c r="D592" i="6"/>
  <c r="B592" i="6" s="1"/>
  <c r="E592" i="6"/>
  <c r="F592" i="6"/>
  <c r="D593" i="6"/>
  <c r="A593" i="6" s="1"/>
  <c r="E593" i="6"/>
  <c r="F593" i="6"/>
  <c r="D594" i="6"/>
  <c r="A594" i="6" s="1"/>
  <c r="E594" i="6"/>
  <c r="F594" i="6"/>
  <c r="D595" i="6"/>
  <c r="A595" i="6" s="1"/>
  <c r="E595" i="6"/>
  <c r="F595" i="6"/>
  <c r="D596" i="6"/>
  <c r="B596" i="6" s="1"/>
  <c r="E596" i="6"/>
  <c r="F596" i="6"/>
  <c r="D597" i="6"/>
  <c r="A597" i="6" s="1"/>
  <c r="E597" i="6"/>
  <c r="F597" i="6"/>
  <c r="D598" i="6"/>
  <c r="E598" i="6"/>
  <c r="F598" i="6"/>
  <c r="D599" i="6"/>
  <c r="E599" i="6"/>
  <c r="F599" i="6"/>
  <c r="D600" i="6"/>
  <c r="C600" i="6" s="1"/>
  <c r="E600" i="6"/>
  <c r="F600" i="6"/>
  <c r="D601" i="6"/>
  <c r="A601" i="6" s="1"/>
  <c r="E601" i="6"/>
  <c r="F601" i="6"/>
  <c r="D602" i="6"/>
  <c r="C602" i="6" s="1"/>
  <c r="E602" i="6"/>
  <c r="F602" i="6"/>
  <c r="D603" i="6"/>
  <c r="A603" i="6" s="1"/>
  <c r="E603" i="6"/>
  <c r="F603" i="6"/>
  <c r="D604" i="6"/>
  <c r="E604" i="6"/>
  <c r="F604" i="6"/>
  <c r="D605" i="6"/>
  <c r="E605" i="6"/>
  <c r="F605" i="6"/>
  <c r="D606" i="6"/>
  <c r="E606" i="6"/>
  <c r="F606" i="6"/>
  <c r="D607" i="6"/>
  <c r="E607" i="6"/>
  <c r="F607" i="6"/>
  <c r="D608" i="6"/>
  <c r="E608" i="6"/>
  <c r="F608" i="6"/>
  <c r="D609" i="6"/>
  <c r="A609" i="6" s="1"/>
  <c r="E609" i="6"/>
  <c r="F609" i="6"/>
  <c r="D610" i="6"/>
  <c r="C610" i="6" s="1"/>
  <c r="E610" i="6"/>
  <c r="F610" i="6"/>
  <c r="D611" i="6"/>
  <c r="A611" i="6" s="1"/>
  <c r="E611" i="6"/>
  <c r="F611" i="6"/>
  <c r="D612" i="6"/>
  <c r="C612" i="6" s="1"/>
  <c r="E612" i="6"/>
  <c r="F612" i="6"/>
  <c r="D613" i="6"/>
  <c r="A613" i="6" s="1"/>
  <c r="E613" i="6"/>
  <c r="F613" i="6"/>
  <c r="D614" i="6"/>
  <c r="C614" i="6" s="1"/>
  <c r="E614" i="6"/>
  <c r="F614" i="6"/>
  <c r="D615" i="6"/>
  <c r="A615" i="6" s="1"/>
  <c r="E615" i="6"/>
  <c r="F615" i="6"/>
  <c r="D616" i="6"/>
  <c r="C616" i="6" s="1"/>
  <c r="E616" i="6"/>
  <c r="F616" i="6"/>
  <c r="D617" i="6"/>
  <c r="A617" i="6" s="1"/>
  <c r="E617" i="6"/>
  <c r="F617" i="6"/>
  <c r="D618" i="6"/>
  <c r="C618" i="6" s="1"/>
  <c r="E618" i="6"/>
  <c r="F618" i="6"/>
  <c r="D619" i="6"/>
  <c r="A619" i="6" s="1"/>
  <c r="E619" i="6"/>
  <c r="F619" i="6"/>
  <c r="D620" i="6"/>
  <c r="C620" i="6" s="1"/>
  <c r="E620" i="6"/>
  <c r="F620" i="6"/>
  <c r="D621" i="6"/>
  <c r="A621" i="6" s="1"/>
  <c r="E621" i="6"/>
  <c r="F621" i="6"/>
  <c r="D622" i="6"/>
  <c r="C622" i="6" s="1"/>
  <c r="E622" i="6"/>
  <c r="F622" i="6"/>
  <c r="D623" i="6"/>
  <c r="A623" i="6" s="1"/>
  <c r="E623" i="6"/>
  <c r="F623" i="6"/>
  <c r="D624" i="6"/>
  <c r="C624" i="6" s="1"/>
  <c r="E624" i="6"/>
  <c r="F624" i="6"/>
  <c r="D625" i="6"/>
  <c r="A625" i="6" s="1"/>
  <c r="E625" i="6"/>
  <c r="F625" i="6"/>
  <c r="D626" i="6"/>
  <c r="C626" i="6" s="1"/>
  <c r="E626" i="6"/>
  <c r="F626" i="6"/>
  <c r="D627" i="6"/>
  <c r="A627" i="6" s="1"/>
  <c r="E627" i="6"/>
  <c r="F627" i="6"/>
  <c r="D628" i="6"/>
  <c r="C628" i="6" s="1"/>
  <c r="E628" i="6"/>
  <c r="F628" i="6"/>
  <c r="D629" i="6"/>
  <c r="A629" i="6" s="1"/>
  <c r="E629" i="6"/>
  <c r="F629" i="6"/>
  <c r="D630" i="6"/>
  <c r="C630" i="6" s="1"/>
  <c r="E630" i="6"/>
  <c r="F630" i="6"/>
  <c r="D631" i="6"/>
  <c r="A631" i="6" s="1"/>
  <c r="E631" i="6"/>
  <c r="F631" i="6"/>
  <c r="D632" i="6"/>
  <c r="C632" i="6" s="1"/>
  <c r="E632" i="6"/>
  <c r="F632" i="6"/>
  <c r="D633" i="6"/>
  <c r="A633" i="6" s="1"/>
  <c r="E633" i="6"/>
  <c r="F633" i="6"/>
  <c r="D634" i="6"/>
  <c r="C634" i="6" s="1"/>
  <c r="E634" i="6"/>
  <c r="F634" i="6"/>
  <c r="D635" i="6"/>
  <c r="A635" i="6" s="1"/>
  <c r="E635" i="6"/>
  <c r="F635" i="6"/>
  <c r="D636" i="6"/>
  <c r="C636" i="6" s="1"/>
  <c r="E636" i="6"/>
  <c r="F636" i="6"/>
  <c r="D637" i="6"/>
  <c r="A637" i="6" s="1"/>
  <c r="E637" i="6"/>
  <c r="F637" i="6"/>
  <c r="D638" i="6"/>
  <c r="C638" i="6" s="1"/>
  <c r="E638" i="6"/>
  <c r="F638" i="6"/>
  <c r="D639" i="6"/>
  <c r="A639" i="6" s="1"/>
  <c r="E639" i="6"/>
  <c r="F639" i="6"/>
  <c r="D640" i="6"/>
  <c r="E640" i="6"/>
  <c r="F640" i="6"/>
  <c r="D641" i="6"/>
  <c r="E641" i="6"/>
  <c r="F641" i="6"/>
  <c r="D642" i="6"/>
  <c r="C642" i="6" s="1"/>
  <c r="E642" i="6"/>
  <c r="F642" i="6"/>
  <c r="D643" i="6"/>
  <c r="A643" i="6" s="1"/>
  <c r="E643" i="6"/>
  <c r="F643" i="6"/>
  <c r="D644" i="6"/>
  <c r="C644" i="6" s="1"/>
  <c r="E644" i="6"/>
  <c r="F644" i="6"/>
  <c r="D645" i="6"/>
  <c r="A645" i="6" s="1"/>
  <c r="E645" i="6"/>
  <c r="F645" i="6"/>
  <c r="D646" i="6"/>
  <c r="C646" i="6" s="1"/>
  <c r="E646" i="6"/>
  <c r="F646" i="6"/>
  <c r="D647" i="6"/>
  <c r="A647" i="6" s="1"/>
  <c r="E647" i="6"/>
  <c r="F647" i="6"/>
  <c r="D648" i="6"/>
  <c r="C648" i="6" s="1"/>
  <c r="E648" i="6"/>
  <c r="F648" i="6"/>
  <c r="D649" i="6"/>
  <c r="A649" i="6" s="1"/>
  <c r="E649" i="6"/>
  <c r="F649" i="6"/>
  <c r="D650" i="6"/>
  <c r="C650" i="6" s="1"/>
  <c r="E650" i="6"/>
  <c r="F650" i="6"/>
  <c r="D651" i="6"/>
  <c r="A651" i="6" s="1"/>
  <c r="E651" i="6"/>
  <c r="F651" i="6"/>
  <c r="D652" i="6"/>
  <c r="C652" i="6" s="1"/>
  <c r="E652" i="6"/>
  <c r="F652" i="6"/>
  <c r="D653" i="6"/>
  <c r="A653" i="6" s="1"/>
  <c r="E653" i="6"/>
  <c r="F653" i="6"/>
  <c r="D654" i="6"/>
  <c r="C654" i="6" s="1"/>
  <c r="E654" i="6"/>
  <c r="F654" i="6"/>
  <c r="D655" i="6"/>
  <c r="A655" i="6" s="1"/>
  <c r="E655" i="6"/>
  <c r="F655" i="6"/>
  <c r="D656" i="6"/>
  <c r="C656" i="6" s="1"/>
  <c r="E656" i="6"/>
  <c r="F656" i="6"/>
  <c r="D657" i="6"/>
  <c r="A657" i="6" s="1"/>
  <c r="E657" i="6"/>
  <c r="F657" i="6"/>
  <c r="D658" i="6"/>
  <c r="E658" i="6"/>
  <c r="F658" i="6"/>
  <c r="D659" i="6"/>
  <c r="E659" i="6"/>
  <c r="F659" i="6"/>
  <c r="D660" i="6"/>
  <c r="C660" i="6" s="1"/>
  <c r="E660" i="6"/>
  <c r="F660" i="6"/>
  <c r="D661" i="6"/>
  <c r="A661" i="6" s="1"/>
  <c r="E661" i="6"/>
  <c r="F661" i="6"/>
  <c r="D662" i="6"/>
  <c r="C662" i="6" s="1"/>
  <c r="E662" i="6"/>
  <c r="F662" i="6"/>
  <c r="D663" i="6"/>
  <c r="A663" i="6" s="1"/>
  <c r="E663" i="6"/>
  <c r="F663" i="6"/>
  <c r="D664" i="6"/>
  <c r="C664" i="6" s="1"/>
  <c r="E664" i="6"/>
  <c r="F664" i="6"/>
  <c r="D665" i="6"/>
  <c r="A665" i="6" s="1"/>
  <c r="E665" i="6"/>
  <c r="F665" i="6"/>
  <c r="D666" i="6"/>
  <c r="E666" i="6"/>
  <c r="F666" i="6"/>
  <c r="D667" i="6"/>
  <c r="E667" i="6"/>
  <c r="F667" i="6"/>
  <c r="D668" i="6"/>
  <c r="C668" i="6" s="1"/>
  <c r="E668" i="6"/>
  <c r="F668" i="6"/>
  <c r="D669" i="6"/>
  <c r="A669" i="6" s="1"/>
  <c r="E669" i="6"/>
  <c r="F669" i="6"/>
  <c r="D670" i="6"/>
  <c r="C670" i="6" s="1"/>
  <c r="E670" i="6"/>
  <c r="F670" i="6"/>
  <c r="D671" i="6"/>
  <c r="A671" i="6" s="1"/>
  <c r="E671" i="6"/>
  <c r="F671" i="6"/>
  <c r="D672" i="6"/>
  <c r="C672" i="6" s="1"/>
  <c r="E672" i="6"/>
  <c r="F672" i="6"/>
  <c r="D673" i="6"/>
  <c r="A673" i="6" s="1"/>
  <c r="E673" i="6"/>
  <c r="F673" i="6"/>
  <c r="D674" i="6"/>
  <c r="E674" i="6"/>
  <c r="F674" i="6"/>
  <c r="D675" i="6"/>
  <c r="E675" i="6"/>
  <c r="F675" i="6"/>
  <c r="D676" i="6"/>
  <c r="C676" i="6" s="1"/>
  <c r="E676" i="6"/>
  <c r="F676" i="6"/>
  <c r="D677" i="6"/>
  <c r="A677" i="6" s="1"/>
  <c r="E677" i="6"/>
  <c r="F677" i="6"/>
  <c r="D678" i="6"/>
  <c r="C678" i="6" s="1"/>
  <c r="E678" i="6"/>
  <c r="F678" i="6"/>
  <c r="D679" i="6"/>
  <c r="A679" i="6" s="1"/>
  <c r="E679" i="6"/>
  <c r="F679" i="6"/>
  <c r="D680" i="6"/>
  <c r="C680" i="6" s="1"/>
  <c r="E680" i="6"/>
  <c r="F680" i="6"/>
  <c r="D681" i="6"/>
  <c r="A681" i="6" s="1"/>
  <c r="E681" i="6"/>
  <c r="F681" i="6"/>
  <c r="D682" i="6"/>
  <c r="E682" i="6"/>
  <c r="F682" i="6"/>
  <c r="D683" i="6"/>
  <c r="E683" i="6"/>
  <c r="F683" i="6"/>
  <c r="D684" i="6"/>
  <c r="C684" i="6" s="1"/>
  <c r="E684" i="6"/>
  <c r="F684" i="6"/>
  <c r="D685" i="6"/>
  <c r="A685" i="6" s="1"/>
  <c r="E685" i="6"/>
  <c r="F685" i="6"/>
  <c r="D686" i="6"/>
  <c r="C686" i="6" s="1"/>
  <c r="E686" i="6"/>
  <c r="F686" i="6"/>
  <c r="D687" i="6"/>
  <c r="A687" i="6" s="1"/>
  <c r="E687" i="6"/>
  <c r="F687" i="6"/>
  <c r="D688" i="6"/>
  <c r="C688" i="6" s="1"/>
  <c r="E688" i="6"/>
  <c r="F688" i="6"/>
  <c r="D689" i="6"/>
  <c r="A689" i="6" s="1"/>
  <c r="E689" i="6"/>
  <c r="F689" i="6"/>
  <c r="D690" i="6"/>
  <c r="E690" i="6"/>
  <c r="F690" i="6"/>
  <c r="D691" i="6"/>
  <c r="E691" i="6"/>
  <c r="F691" i="6"/>
  <c r="D692" i="6"/>
  <c r="C692" i="6" s="1"/>
  <c r="E692" i="6"/>
  <c r="F692" i="6"/>
  <c r="D693" i="6"/>
  <c r="A693" i="6" s="1"/>
  <c r="E693" i="6"/>
  <c r="F693" i="6"/>
  <c r="D694" i="6"/>
  <c r="C694" i="6" s="1"/>
  <c r="E694" i="6"/>
  <c r="F694" i="6"/>
  <c r="D695" i="6"/>
  <c r="A695" i="6" s="1"/>
  <c r="E695" i="6"/>
  <c r="F695" i="6"/>
  <c r="D696" i="6"/>
  <c r="C696" i="6" s="1"/>
  <c r="E696" i="6"/>
  <c r="F696" i="6"/>
  <c r="D697" i="6"/>
  <c r="A697" i="6" s="1"/>
  <c r="E697" i="6"/>
  <c r="F697" i="6"/>
  <c r="D698" i="6"/>
  <c r="E698" i="6"/>
  <c r="F698" i="6"/>
  <c r="D699" i="6"/>
  <c r="E699" i="6"/>
  <c r="F699" i="6"/>
  <c r="D700" i="6"/>
  <c r="C700" i="6" s="1"/>
  <c r="E700" i="6"/>
  <c r="F700" i="6"/>
  <c r="D701" i="6"/>
  <c r="A701" i="6" s="1"/>
  <c r="E701" i="6"/>
  <c r="F701" i="6"/>
  <c r="D702" i="6"/>
  <c r="C702" i="6" s="1"/>
  <c r="E702" i="6"/>
  <c r="F702" i="6"/>
  <c r="D703" i="6"/>
  <c r="A703" i="6" s="1"/>
  <c r="E703" i="6"/>
  <c r="F703" i="6"/>
  <c r="D704" i="6"/>
  <c r="E704" i="6"/>
  <c r="F704" i="6"/>
  <c r="D705" i="6"/>
  <c r="E705" i="6"/>
  <c r="F705" i="6"/>
  <c r="D706" i="6"/>
  <c r="E706" i="6"/>
  <c r="F706" i="6"/>
  <c r="D707" i="6"/>
  <c r="E707" i="6"/>
  <c r="F707" i="6"/>
  <c r="D708" i="6"/>
  <c r="C708" i="6" s="1"/>
  <c r="E708" i="6"/>
  <c r="F708" i="6"/>
  <c r="D709" i="6"/>
  <c r="A709" i="6" s="1"/>
  <c r="E709" i="6"/>
  <c r="F709" i="6"/>
  <c r="D710" i="6"/>
  <c r="C710" i="6" s="1"/>
  <c r="E710" i="6"/>
  <c r="F710" i="6"/>
  <c r="D711" i="6"/>
  <c r="A711" i="6" s="1"/>
  <c r="E711" i="6"/>
  <c r="F711" i="6"/>
  <c r="D712" i="6"/>
  <c r="C712" i="6" s="1"/>
  <c r="E712" i="6"/>
  <c r="F712" i="6"/>
  <c r="D713" i="6"/>
  <c r="A713" i="6" s="1"/>
  <c r="E713" i="6"/>
  <c r="F713" i="6"/>
  <c r="D714" i="6"/>
  <c r="E714" i="6"/>
  <c r="F714" i="6"/>
  <c r="D715" i="6"/>
  <c r="E715" i="6"/>
  <c r="F715" i="6"/>
  <c r="D716" i="6"/>
  <c r="C716" i="6" s="1"/>
  <c r="E716" i="6"/>
  <c r="F716" i="6"/>
  <c r="D717" i="6"/>
  <c r="A717" i="6" s="1"/>
  <c r="E717" i="6"/>
  <c r="F717" i="6"/>
  <c r="D718" i="6"/>
  <c r="C718" i="6" s="1"/>
  <c r="E718" i="6"/>
  <c r="F718" i="6"/>
  <c r="D719" i="6"/>
  <c r="A719" i="6" s="1"/>
  <c r="E719" i="6"/>
  <c r="F719" i="6"/>
  <c r="D720" i="6"/>
  <c r="C720" i="6" s="1"/>
  <c r="E720" i="6"/>
  <c r="F720" i="6"/>
  <c r="D721" i="6"/>
  <c r="A721" i="6" s="1"/>
  <c r="E721" i="6"/>
  <c r="F721" i="6"/>
  <c r="D722" i="6"/>
  <c r="E722" i="6"/>
  <c r="F722" i="6"/>
  <c r="D723" i="6"/>
  <c r="E723" i="6"/>
  <c r="F723" i="6"/>
  <c r="D724" i="6"/>
  <c r="C724" i="6" s="1"/>
  <c r="E724" i="6"/>
  <c r="F724" i="6"/>
  <c r="D725" i="6"/>
  <c r="A725" i="6" s="1"/>
  <c r="E725" i="6"/>
  <c r="F725" i="6"/>
  <c r="D726" i="6"/>
  <c r="C726" i="6" s="1"/>
  <c r="E726" i="6"/>
  <c r="F726" i="6"/>
  <c r="D727" i="6"/>
  <c r="A727" i="6" s="1"/>
  <c r="E727" i="6"/>
  <c r="F727" i="6"/>
  <c r="D728" i="6"/>
  <c r="C728" i="6" s="1"/>
  <c r="E728" i="6"/>
  <c r="F728" i="6"/>
  <c r="D729" i="6"/>
  <c r="A729" i="6" s="1"/>
  <c r="E729" i="6"/>
  <c r="F729" i="6"/>
  <c r="D730" i="6"/>
  <c r="E730" i="6"/>
  <c r="F730" i="6"/>
  <c r="D731" i="6"/>
  <c r="E731" i="6"/>
  <c r="F731" i="6"/>
  <c r="D732" i="6"/>
  <c r="C732" i="6" s="1"/>
  <c r="E732" i="6"/>
  <c r="F732" i="6"/>
  <c r="D733" i="6"/>
  <c r="A733" i="6" s="1"/>
  <c r="E733" i="6"/>
  <c r="F733" i="6"/>
  <c r="D734" i="6"/>
  <c r="C734" i="6" s="1"/>
  <c r="E734" i="6"/>
  <c r="F734" i="6"/>
  <c r="D735" i="6"/>
  <c r="A735" i="6" s="1"/>
  <c r="E735" i="6"/>
  <c r="F735" i="6"/>
  <c r="D736" i="6"/>
  <c r="C736" i="6" s="1"/>
  <c r="E736" i="6"/>
  <c r="F736" i="6"/>
  <c r="D737" i="6"/>
  <c r="A737" i="6" s="1"/>
  <c r="E737" i="6"/>
  <c r="F737" i="6"/>
  <c r="D738" i="6"/>
  <c r="E738" i="6"/>
  <c r="F738" i="6"/>
  <c r="D739" i="6"/>
  <c r="E739" i="6"/>
  <c r="F739" i="6"/>
  <c r="D740" i="6"/>
  <c r="C740" i="6" s="1"/>
  <c r="E740" i="6"/>
  <c r="F740" i="6"/>
  <c r="D741" i="6"/>
  <c r="A741" i="6" s="1"/>
  <c r="E741" i="6"/>
  <c r="F741" i="6"/>
  <c r="D742" i="6"/>
  <c r="C742" i="6" s="1"/>
  <c r="E742" i="6"/>
  <c r="F742" i="6"/>
  <c r="D743" i="6"/>
  <c r="A743" i="6" s="1"/>
  <c r="E743" i="6"/>
  <c r="F743" i="6"/>
  <c r="D744" i="6"/>
  <c r="C744" i="6" s="1"/>
  <c r="E744" i="6"/>
  <c r="F744" i="6"/>
  <c r="D745" i="6"/>
  <c r="A745" i="6" s="1"/>
  <c r="E745" i="6"/>
  <c r="F745" i="6"/>
  <c r="D746" i="6"/>
  <c r="E746" i="6"/>
  <c r="F746" i="6"/>
  <c r="D747" i="6"/>
  <c r="E747" i="6"/>
  <c r="F747" i="6"/>
  <c r="D748" i="6"/>
  <c r="C748" i="6" s="1"/>
  <c r="E748" i="6"/>
  <c r="F748" i="6"/>
  <c r="D749" i="6"/>
  <c r="A749" i="6" s="1"/>
  <c r="E749" i="6"/>
  <c r="F749" i="6"/>
  <c r="D750" i="6"/>
  <c r="C750" i="6" s="1"/>
  <c r="E750" i="6"/>
  <c r="F750" i="6"/>
  <c r="D751" i="6"/>
  <c r="A751" i="6" s="1"/>
  <c r="E751" i="6"/>
  <c r="F751" i="6"/>
  <c r="D752" i="6"/>
  <c r="C752" i="6" s="1"/>
  <c r="E752" i="6"/>
  <c r="F752" i="6"/>
  <c r="D753" i="6"/>
  <c r="A753" i="6" s="1"/>
  <c r="E753" i="6"/>
  <c r="F753" i="6"/>
  <c r="D754" i="6"/>
  <c r="E754" i="6"/>
  <c r="F754" i="6"/>
  <c r="D755" i="6"/>
  <c r="E755" i="6"/>
  <c r="F755" i="6"/>
  <c r="D756" i="6"/>
  <c r="C756" i="6" s="1"/>
  <c r="E756" i="6"/>
  <c r="F756" i="6"/>
  <c r="D757" i="6"/>
  <c r="A757" i="6" s="1"/>
  <c r="E757" i="6"/>
  <c r="F757" i="6"/>
  <c r="D758" i="6"/>
  <c r="E758" i="6"/>
  <c r="F758" i="6"/>
  <c r="D759" i="6"/>
  <c r="E759" i="6"/>
  <c r="F759" i="6"/>
  <c r="D760" i="6"/>
  <c r="C760" i="6" s="1"/>
  <c r="E760" i="6"/>
  <c r="F760" i="6"/>
  <c r="D761" i="6"/>
  <c r="A761" i="6" s="1"/>
  <c r="E761" i="6"/>
  <c r="F761" i="6"/>
  <c r="D762" i="6"/>
  <c r="E762" i="6"/>
  <c r="F762" i="6"/>
  <c r="D763" i="6"/>
  <c r="E763" i="6"/>
  <c r="F763" i="6"/>
  <c r="D764" i="6"/>
  <c r="C764" i="6" s="1"/>
  <c r="E764" i="6"/>
  <c r="F764" i="6"/>
  <c r="D765" i="6"/>
  <c r="A765" i="6" s="1"/>
  <c r="E765" i="6"/>
  <c r="F765" i="6"/>
  <c r="D766" i="6"/>
  <c r="E766" i="6"/>
  <c r="F766" i="6"/>
  <c r="D767" i="6"/>
  <c r="E767" i="6"/>
  <c r="F767" i="6"/>
  <c r="D768" i="6"/>
  <c r="E768" i="6"/>
  <c r="F768" i="6"/>
  <c r="D769" i="6"/>
  <c r="E769" i="6"/>
  <c r="F769" i="6"/>
  <c r="D770" i="6"/>
  <c r="E770" i="6"/>
  <c r="F770" i="6"/>
  <c r="D771" i="6"/>
  <c r="E771" i="6"/>
  <c r="F771" i="6"/>
  <c r="D772" i="6"/>
  <c r="C772" i="6" s="1"/>
  <c r="E772" i="6"/>
  <c r="F772" i="6"/>
  <c r="D773" i="6"/>
  <c r="A773" i="6" s="1"/>
  <c r="E773" i="6"/>
  <c r="F773" i="6"/>
  <c r="D774" i="6"/>
  <c r="E774" i="6"/>
  <c r="F774" i="6"/>
  <c r="D775" i="6"/>
  <c r="C775" i="6" s="1"/>
  <c r="E775" i="6"/>
  <c r="F775" i="6"/>
  <c r="D776" i="6"/>
  <c r="E776" i="6"/>
  <c r="F776" i="6"/>
  <c r="D777" i="6"/>
  <c r="C777" i="6" s="1"/>
  <c r="E777" i="6"/>
  <c r="F777" i="6"/>
  <c r="D778" i="6"/>
  <c r="E778" i="6"/>
  <c r="F778" i="6"/>
  <c r="D779" i="6"/>
  <c r="C779" i="6" s="1"/>
  <c r="E779" i="6"/>
  <c r="F779" i="6"/>
  <c r="D780" i="6"/>
  <c r="E780" i="6"/>
  <c r="F780" i="6"/>
  <c r="D781" i="6"/>
  <c r="E781" i="6"/>
  <c r="F781" i="6"/>
  <c r="D782" i="6"/>
  <c r="E782" i="6"/>
  <c r="F782" i="6"/>
  <c r="D783" i="6"/>
  <c r="C783" i="6" s="1"/>
  <c r="E783" i="6"/>
  <c r="F783" i="6"/>
  <c r="D784" i="6"/>
  <c r="E784" i="6"/>
  <c r="F784" i="6"/>
  <c r="D785" i="6"/>
  <c r="C785" i="6" s="1"/>
  <c r="E785" i="6"/>
  <c r="F785" i="6"/>
  <c r="D786" i="6"/>
  <c r="C786" i="6" s="1"/>
  <c r="E786" i="6"/>
  <c r="F786" i="6"/>
  <c r="D787" i="6"/>
  <c r="C787" i="6" s="1"/>
  <c r="E787" i="6"/>
  <c r="F787" i="6"/>
  <c r="D788" i="6"/>
  <c r="E788" i="6"/>
  <c r="F788" i="6"/>
  <c r="D789" i="6"/>
  <c r="E789" i="6"/>
  <c r="F789" i="6"/>
  <c r="D790" i="6"/>
  <c r="E790" i="6"/>
  <c r="F790" i="6"/>
  <c r="D791" i="6"/>
  <c r="C791" i="6" s="1"/>
  <c r="E791" i="6"/>
  <c r="F791" i="6"/>
  <c r="D792" i="6"/>
  <c r="E792" i="6"/>
  <c r="F792" i="6"/>
  <c r="D793" i="6"/>
  <c r="C793" i="6" s="1"/>
  <c r="E793" i="6"/>
  <c r="F793" i="6"/>
  <c r="D794" i="6"/>
  <c r="C794" i="6" s="1"/>
  <c r="E794" i="6"/>
  <c r="F794" i="6"/>
  <c r="D795" i="6"/>
  <c r="C795" i="6" s="1"/>
  <c r="E795" i="6"/>
  <c r="F795" i="6"/>
  <c r="D796" i="6"/>
  <c r="E796" i="6"/>
  <c r="F796" i="6"/>
  <c r="D797" i="6"/>
  <c r="E797" i="6"/>
  <c r="F797" i="6"/>
  <c r="D798" i="6"/>
  <c r="E798" i="6"/>
  <c r="F798" i="6"/>
  <c r="D799" i="6"/>
  <c r="C799" i="6" s="1"/>
  <c r="E799" i="6"/>
  <c r="F799" i="6"/>
  <c r="D800" i="6"/>
  <c r="E800" i="6"/>
  <c r="F800" i="6"/>
  <c r="D801" i="6"/>
  <c r="C801" i="6" s="1"/>
  <c r="E801" i="6"/>
  <c r="F801" i="6"/>
  <c r="D802" i="6"/>
  <c r="E802" i="6"/>
  <c r="F802" i="6"/>
  <c r="D803" i="6"/>
  <c r="C803" i="6" s="1"/>
  <c r="E803" i="6"/>
  <c r="F803" i="6"/>
  <c r="D804" i="6"/>
  <c r="C804" i="6" s="1"/>
  <c r="E804" i="6"/>
  <c r="F804" i="6"/>
  <c r="D805" i="6"/>
  <c r="E805" i="6"/>
  <c r="F805" i="6"/>
  <c r="D806" i="6"/>
  <c r="E806" i="6"/>
  <c r="F806" i="6"/>
  <c r="D807" i="6"/>
  <c r="C807" i="6" s="1"/>
  <c r="E807" i="6"/>
  <c r="F807" i="6"/>
  <c r="D808" i="6"/>
  <c r="E808" i="6"/>
  <c r="F808" i="6"/>
  <c r="D809" i="6"/>
  <c r="C809" i="6" s="1"/>
  <c r="E809" i="6"/>
  <c r="F809" i="6"/>
  <c r="D810" i="6"/>
  <c r="E810" i="6"/>
  <c r="F810" i="6"/>
  <c r="D811" i="6"/>
  <c r="C811" i="6" s="1"/>
  <c r="E811" i="6"/>
  <c r="F811" i="6"/>
  <c r="D812" i="6"/>
  <c r="E812" i="6"/>
  <c r="F812" i="6"/>
  <c r="D813" i="6"/>
  <c r="E813" i="6"/>
  <c r="F813" i="6"/>
  <c r="D814" i="6"/>
  <c r="E814" i="6"/>
  <c r="F814" i="6"/>
  <c r="D815" i="6"/>
  <c r="C815" i="6" s="1"/>
  <c r="E815" i="6"/>
  <c r="F815" i="6"/>
  <c r="D816" i="6"/>
  <c r="E816" i="6"/>
  <c r="F816" i="6"/>
  <c r="D817" i="6"/>
  <c r="C817" i="6" s="1"/>
  <c r="E817" i="6"/>
  <c r="F817" i="6"/>
  <c r="D818" i="6"/>
  <c r="E818" i="6"/>
  <c r="F818" i="6"/>
  <c r="D819" i="6"/>
  <c r="C819" i="6" s="1"/>
  <c r="E819" i="6"/>
  <c r="F819" i="6"/>
  <c r="D820" i="6"/>
  <c r="C820" i="6" s="1"/>
  <c r="E820" i="6"/>
  <c r="F820" i="6"/>
  <c r="D821" i="6"/>
  <c r="A821" i="6" s="1"/>
  <c r="E821" i="6"/>
  <c r="F821" i="6"/>
  <c r="D822" i="6"/>
  <c r="E822" i="6"/>
  <c r="F822" i="6"/>
  <c r="D823" i="6"/>
  <c r="C823" i="6" s="1"/>
  <c r="E823" i="6"/>
  <c r="F823" i="6"/>
  <c r="D824" i="6"/>
  <c r="C824" i="6" s="1"/>
  <c r="E824" i="6"/>
  <c r="F824" i="6"/>
  <c r="D825" i="6"/>
  <c r="A825" i="6" s="1"/>
  <c r="E825" i="6"/>
  <c r="F825" i="6"/>
  <c r="D826" i="6"/>
  <c r="E826" i="6"/>
  <c r="F826" i="6"/>
  <c r="D827" i="6"/>
  <c r="A827" i="6" s="1"/>
  <c r="E827" i="6"/>
  <c r="F827" i="6"/>
  <c r="D828" i="6"/>
  <c r="C828" i="6" s="1"/>
  <c r="E828" i="6"/>
  <c r="F828" i="6"/>
  <c r="D829" i="6"/>
  <c r="A829" i="6" s="1"/>
  <c r="E829" i="6"/>
  <c r="F829" i="6"/>
  <c r="D830" i="6"/>
  <c r="B830" i="6" s="1"/>
  <c r="E830" i="6"/>
  <c r="F830" i="6"/>
  <c r="D831" i="6"/>
  <c r="E831" i="6"/>
  <c r="F831" i="6"/>
  <c r="D832" i="6"/>
  <c r="C832" i="6" s="1"/>
  <c r="E832" i="6"/>
  <c r="F832" i="6"/>
  <c r="D833" i="6"/>
  <c r="A833" i="6" s="1"/>
  <c r="E833" i="6"/>
  <c r="F833" i="6"/>
  <c r="D834" i="6"/>
  <c r="B834" i="6" s="1"/>
  <c r="E834" i="6"/>
  <c r="F834" i="6"/>
  <c r="D835" i="6"/>
  <c r="A835" i="6" s="1"/>
  <c r="E835" i="6"/>
  <c r="F835" i="6"/>
  <c r="D836" i="6"/>
  <c r="C836" i="6" s="1"/>
  <c r="E836" i="6"/>
  <c r="F836" i="6"/>
  <c r="D837" i="6"/>
  <c r="A837" i="6" s="1"/>
  <c r="E837" i="6"/>
  <c r="F837" i="6"/>
  <c r="D838" i="6"/>
  <c r="E838" i="6"/>
  <c r="F838" i="6"/>
  <c r="D839" i="6"/>
  <c r="A839" i="6" s="1"/>
  <c r="E839" i="6"/>
  <c r="F839" i="6"/>
  <c r="D840" i="6"/>
  <c r="C840" i="6" s="1"/>
  <c r="E840" i="6"/>
  <c r="F840" i="6"/>
  <c r="D841" i="6"/>
  <c r="A841" i="6" s="1"/>
  <c r="E841" i="6"/>
  <c r="F841" i="6"/>
  <c r="D842" i="6"/>
  <c r="E842" i="6"/>
  <c r="F842" i="6"/>
  <c r="D843" i="6"/>
  <c r="A843" i="6" s="1"/>
  <c r="E843" i="6"/>
  <c r="F843" i="6"/>
  <c r="D844" i="6"/>
  <c r="C844" i="6" s="1"/>
  <c r="E844" i="6"/>
  <c r="F844" i="6"/>
  <c r="D845" i="6"/>
  <c r="A845" i="6" s="1"/>
  <c r="E845" i="6"/>
  <c r="F845" i="6"/>
  <c r="D846" i="6"/>
  <c r="B846" i="6" s="1"/>
  <c r="E846" i="6"/>
  <c r="F846" i="6"/>
  <c r="D847" i="6"/>
  <c r="A847" i="6" s="1"/>
  <c r="E847" i="6"/>
  <c r="F847" i="6"/>
  <c r="D848" i="6"/>
  <c r="C848" i="6" s="1"/>
  <c r="E848" i="6"/>
  <c r="F848" i="6"/>
  <c r="D849" i="6"/>
  <c r="A849" i="6" s="1"/>
  <c r="E849" i="6"/>
  <c r="F849" i="6"/>
  <c r="D850" i="6"/>
  <c r="B850" i="6" s="1"/>
  <c r="E850" i="6"/>
  <c r="F850" i="6"/>
  <c r="D851" i="6"/>
  <c r="B851" i="6" s="1"/>
  <c r="E851" i="6"/>
  <c r="F851" i="6"/>
  <c r="D852" i="6"/>
  <c r="C852" i="6" s="1"/>
  <c r="E852" i="6"/>
  <c r="F852" i="6"/>
  <c r="D853" i="6"/>
  <c r="A853" i="6" s="1"/>
  <c r="E853" i="6"/>
  <c r="F853" i="6"/>
  <c r="D854" i="6"/>
  <c r="E854" i="6"/>
  <c r="F854" i="6"/>
  <c r="D855" i="6"/>
  <c r="A855" i="6" s="1"/>
  <c r="E855" i="6"/>
  <c r="F855" i="6"/>
  <c r="D856" i="6"/>
  <c r="C856" i="6" s="1"/>
  <c r="E856" i="6"/>
  <c r="F856" i="6"/>
  <c r="D857" i="6"/>
  <c r="A857" i="6" s="1"/>
  <c r="E857" i="6"/>
  <c r="F857" i="6"/>
  <c r="D858" i="6"/>
  <c r="E858" i="6"/>
  <c r="F858" i="6"/>
  <c r="D859" i="6"/>
  <c r="A859" i="6" s="1"/>
  <c r="E859" i="6"/>
  <c r="F859" i="6"/>
  <c r="D860" i="6"/>
  <c r="C860" i="6" s="1"/>
  <c r="E860" i="6"/>
  <c r="F860" i="6"/>
  <c r="D861" i="6"/>
  <c r="A861" i="6" s="1"/>
  <c r="E861" i="6"/>
  <c r="F861" i="6"/>
  <c r="D862" i="6"/>
  <c r="B862" i="6" s="1"/>
  <c r="E862" i="6"/>
  <c r="F862" i="6"/>
  <c r="D863" i="6"/>
  <c r="A863" i="6" s="1"/>
  <c r="E863" i="6"/>
  <c r="F863" i="6"/>
  <c r="D864" i="6"/>
  <c r="C864" i="6" s="1"/>
  <c r="E864" i="6"/>
  <c r="F864" i="6"/>
  <c r="D865" i="6"/>
  <c r="A865" i="6" s="1"/>
  <c r="E865" i="6"/>
  <c r="F865" i="6"/>
  <c r="D866" i="6"/>
  <c r="B866" i="6" s="1"/>
  <c r="E866" i="6"/>
  <c r="F866" i="6"/>
  <c r="D867" i="6"/>
  <c r="A867" i="6" s="1"/>
  <c r="E867" i="6"/>
  <c r="F867" i="6"/>
  <c r="D868" i="6"/>
  <c r="C868" i="6" s="1"/>
  <c r="E868" i="6"/>
  <c r="F868" i="6"/>
  <c r="D869" i="6"/>
  <c r="A869" i="6" s="1"/>
  <c r="E869" i="6"/>
  <c r="F869" i="6"/>
  <c r="D870" i="6"/>
  <c r="E870" i="6"/>
  <c r="F870" i="6"/>
  <c r="D871" i="6"/>
  <c r="A871" i="6" s="1"/>
  <c r="E871" i="6"/>
  <c r="F871" i="6"/>
  <c r="D872" i="6"/>
  <c r="C872" i="6" s="1"/>
  <c r="E872" i="6"/>
  <c r="F872" i="6"/>
  <c r="D873" i="6"/>
  <c r="A873" i="6" s="1"/>
  <c r="E873" i="6"/>
  <c r="F873" i="6"/>
  <c r="D874" i="6"/>
  <c r="E874" i="6"/>
  <c r="F874" i="6"/>
  <c r="D875" i="6"/>
  <c r="A875" i="6" s="1"/>
  <c r="E875" i="6"/>
  <c r="F875" i="6"/>
  <c r="D876" i="6"/>
  <c r="C876" i="6" s="1"/>
  <c r="E876" i="6"/>
  <c r="F876" i="6"/>
  <c r="D877" i="6"/>
  <c r="A877" i="6" s="1"/>
  <c r="E877" i="6"/>
  <c r="F877" i="6"/>
  <c r="D878" i="6"/>
  <c r="B878" i="6" s="1"/>
  <c r="E878" i="6"/>
  <c r="F878" i="6"/>
  <c r="D879" i="6"/>
  <c r="E879" i="6"/>
  <c r="F879" i="6"/>
  <c r="D880" i="6"/>
  <c r="C880" i="6" s="1"/>
  <c r="E880" i="6"/>
  <c r="F880" i="6"/>
  <c r="D881" i="6"/>
  <c r="A881" i="6" s="1"/>
  <c r="E881" i="6"/>
  <c r="F881" i="6"/>
  <c r="D882" i="6"/>
  <c r="E882" i="6"/>
  <c r="F882" i="6"/>
  <c r="D883" i="6"/>
  <c r="A883" i="6" s="1"/>
  <c r="E883" i="6"/>
  <c r="F883" i="6"/>
  <c r="D884" i="6"/>
  <c r="C884" i="6" s="1"/>
  <c r="E884" i="6"/>
  <c r="F884" i="6"/>
  <c r="D885" i="6"/>
  <c r="A885" i="6" s="1"/>
  <c r="E885" i="6"/>
  <c r="F885" i="6"/>
  <c r="D886" i="6"/>
  <c r="E886" i="6"/>
  <c r="F886" i="6"/>
  <c r="D887" i="6"/>
  <c r="A887" i="6" s="1"/>
  <c r="E887" i="6"/>
  <c r="F887" i="6"/>
  <c r="D888" i="6"/>
  <c r="C888" i="6" s="1"/>
  <c r="E888" i="6"/>
  <c r="F888" i="6"/>
  <c r="D889" i="6"/>
  <c r="A889" i="6" s="1"/>
  <c r="E889" i="6"/>
  <c r="F889" i="6"/>
  <c r="D890" i="6"/>
  <c r="E890" i="6"/>
  <c r="F890" i="6"/>
  <c r="D891" i="6"/>
  <c r="A891" i="6" s="1"/>
  <c r="E891" i="6"/>
  <c r="F891" i="6"/>
  <c r="D892" i="6"/>
  <c r="C892" i="6" s="1"/>
  <c r="E892" i="6"/>
  <c r="F892" i="6"/>
  <c r="D893" i="6"/>
  <c r="A893" i="6" s="1"/>
  <c r="E893" i="6"/>
  <c r="F893" i="6"/>
  <c r="D894" i="6"/>
  <c r="E894" i="6"/>
  <c r="F894" i="6"/>
  <c r="D895" i="6"/>
  <c r="E895" i="6"/>
  <c r="F895" i="6"/>
  <c r="D896" i="6"/>
  <c r="C896" i="6" s="1"/>
  <c r="E896" i="6"/>
  <c r="F896" i="6"/>
  <c r="D897" i="6"/>
  <c r="A897" i="6" s="1"/>
  <c r="E897" i="6"/>
  <c r="F897" i="6"/>
  <c r="D898" i="6"/>
  <c r="E898" i="6"/>
  <c r="F898" i="6"/>
  <c r="D899" i="6"/>
  <c r="A899" i="6" s="1"/>
  <c r="E899" i="6"/>
  <c r="F899" i="6"/>
  <c r="D900" i="6"/>
  <c r="C900" i="6" s="1"/>
  <c r="E900" i="6"/>
  <c r="F900" i="6"/>
  <c r="D901" i="6"/>
  <c r="A901" i="6" s="1"/>
  <c r="E901" i="6"/>
  <c r="F901" i="6"/>
  <c r="D902" i="6"/>
  <c r="C902" i="6" s="1"/>
  <c r="E902" i="6"/>
  <c r="F902" i="6"/>
  <c r="B902" i="6" l="1"/>
  <c r="A139" i="6"/>
  <c r="A191" i="6"/>
  <c r="B496" i="6"/>
  <c r="C439" i="6"/>
  <c r="B438" i="6"/>
  <c r="B835" i="6"/>
  <c r="A804" i="6"/>
  <c r="B794" i="6"/>
  <c r="C753" i="6"/>
  <c r="B752" i="6"/>
  <c r="C689" i="6"/>
  <c r="B688" i="6"/>
  <c r="C625" i="6"/>
  <c r="B624" i="6"/>
  <c r="A355" i="6"/>
  <c r="A123" i="6"/>
  <c r="A43" i="6"/>
  <c r="A752" i="6"/>
  <c r="A688" i="6"/>
  <c r="A902" i="6"/>
  <c r="A728" i="6"/>
  <c r="A664" i="6"/>
  <c r="A406" i="6"/>
  <c r="A159" i="6"/>
  <c r="C808" i="6"/>
  <c r="A808" i="6"/>
  <c r="A769" i="6"/>
  <c r="C769" i="6"/>
  <c r="A705" i="6"/>
  <c r="C705" i="6"/>
  <c r="A641" i="6"/>
  <c r="C641" i="6"/>
  <c r="A587" i="6"/>
  <c r="C587" i="6"/>
  <c r="C482" i="6"/>
  <c r="B482" i="6"/>
  <c r="C778" i="6"/>
  <c r="A778" i="6"/>
  <c r="C604" i="6"/>
  <c r="B604" i="6"/>
  <c r="B564" i="6"/>
  <c r="A564" i="6"/>
  <c r="C564" i="6"/>
  <c r="C544" i="6"/>
  <c r="B544" i="6"/>
  <c r="A483" i="6"/>
  <c r="B483" i="6"/>
  <c r="C351" i="6"/>
  <c r="A351" i="6"/>
  <c r="C335" i="6"/>
  <c r="A335" i="6"/>
  <c r="B335" i="6"/>
  <c r="A119" i="6"/>
  <c r="C119" i="6"/>
  <c r="A831" i="6"/>
  <c r="B831" i="6"/>
  <c r="C806" i="6"/>
  <c r="A806" i="6"/>
  <c r="A605" i="6"/>
  <c r="C605" i="6"/>
  <c r="B553" i="6"/>
  <c r="C553" i="6"/>
  <c r="C484" i="6"/>
  <c r="A484" i="6"/>
  <c r="C418" i="6"/>
  <c r="B418" i="6"/>
  <c r="A336" i="6"/>
  <c r="C336" i="6"/>
  <c r="A187" i="6"/>
  <c r="C187" i="6"/>
  <c r="C768" i="6"/>
  <c r="B768" i="6"/>
  <c r="C704" i="6"/>
  <c r="B704" i="6"/>
  <c r="C640" i="6"/>
  <c r="B640" i="6"/>
  <c r="A586" i="6"/>
  <c r="B586" i="6"/>
  <c r="C586" i="6"/>
  <c r="C398" i="6"/>
  <c r="A398" i="6"/>
  <c r="C333" i="6"/>
  <c r="B333" i="6"/>
  <c r="C285" i="6"/>
  <c r="B285" i="6"/>
  <c r="A155" i="6"/>
  <c r="C155" i="6"/>
  <c r="A27" i="6"/>
  <c r="B41" i="6"/>
  <c r="C23" i="6"/>
  <c r="A760" i="6"/>
  <c r="C721" i="6"/>
  <c r="B720" i="6"/>
  <c r="A696" i="6"/>
  <c r="C657" i="6"/>
  <c r="B656" i="6"/>
  <c r="A632" i="6"/>
  <c r="A600" i="6"/>
  <c r="C595" i="6"/>
  <c r="C594" i="6"/>
  <c r="C559" i="6"/>
  <c r="B528" i="6"/>
  <c r="A446" i="6"/>
  <c r="B317" i="6"/>
  <c r="A207" i="6"/>
  <c r="A175" i="6"/>
  <c r="C143" i="6"/>
  <c r="C135" i="6"/>
  <c r="C111" i="6"/>
  <c r="B863" i="6"/>
  <c r="C839" i="6"/>
  <c r="C737" i="6"/>
  <c r="B736" i="6"/>
  <c r="A720" i="6"/>
  <c r="C673" i="6"/>
  <c r="B672" i="6"/>
  <c r="A656" i="6"/>
  <c r="A614" i="6"/>
  <c r="C613" i="6"/>
  <c r="B612" i="6"/>
  <c r="B590" i="6"/>
  <c r="B512" i="6"/>
  <c r="C411" i="6"/>
  <c r="B410" i="6"/>
  <c r="A383" i="6"/>
  <c r="C382" i="6"/>
  <c r="A365" i="6"/>
  <c r="B363" i="6"/>
  <c r="C348" i="6"/>
  <c r="B347" i="6"/>
  <c r="A297" i="6"/>
  <c r="C296" i="6"/>
  <c r="C203" i="6"/>
  <c r="C171" i="6"/>
  <c r="B143" i="6"/>
  <c r="B137" i="6"/>
  <c r="C127" i="6"/>
  <c r="B883" i="6"/>
  <c r="A794" i="6"/>
  <c r="A768" i="6"/>
  <c r="C745" i="6"/>
  <c r="B744" i="6"/>
  <c r="A736" i="6"/>
  <c r="C713" i="6"/>
  <c r="B712" i="6"/>
  <c r="A704" i="6"/>
  <c r="C681" i="6"/>
  <c r="B680" i="6"/>
  <c r="A672" i="6"/>
  <c r="C649" i="6"/>
  <c r="B648" i="6"/>
  <c r="A640" i="6"/>
  <c r="C617" i="6"/>
  <c r="B616" i="6"/>
  <c r="B594" i="6"/>
  <c r="C583" i="6"/>
  <c r="C582" i="6"/>
  <c r="C579" i="6"/>
  <c r="C578" i="6"/>
  <c r="C575" i="6"/>
  <c r="B562" i="6"/>
  <c r="A559" i="6"/>
  <c r="B548" i="6"/>
  <c r="B524" i="6"/>
  <c r="B492" i="6"/>
  <c r="C463" i="6"/>
  <c r="B462" i="6"/>
  <c r="C459" i="6"/>
  <c r="B458" i="6"/>
  <c r="A438" i="6"/>
  <c r="B390" i="6"/>
  <c r="B378" i="6"/>
  <c r="B373" i="6"/>
  <c r="A313" i="6"/>
  <c r="C312" i="6"/>
  <c r="B205" i="6"/>
  <c r="C195" i="6"/>
  <c r="B189" i="6"/>
  <c r="C179" i="6"/>
  <c r="B173" i="6"/>
  <c r="C163" i="6"/>
  <c r="B157" i="6"/>
  <c r="B147" i="6"/>
  <c r="B127" i="6"/>
  <c r="B121" i="6"/>
  <c r="C115" i="6"/>
  <c r="C39" i="6"/>
  <c r="B25" i="6"/>
  <c r="C7" i="6"/>
  <c r="A744" i="6"/>
  <c r="A712" i="6"/>
  <c r="A680" i="6"/>
  <c r="A648" i="6"/>
  <c r="B582" i="6"/>
  <c r="B578" i="6"/>
  <c r="A575" i="6"/>
  <c r="A562" i="6"/>
  <c r="A462" i="6"/>
  <c r="A390" i="6"/>
  <c r="B7" i="6"/>
  <c r="C835" i="6"/>
  <c r="B808" i="6"/>
  <c r="B806" i="6"/>
  <c r="B804" i="6"/>
  <c r="B778" i="6"/>
  <c r="C761" i="6"/>
  <c r="B760" i="6"/>
  <c r="C729" i="6"/>
  <c r="B728" i="6"/>
  <c r="C697" i="6"/>
  <c r="B696" i="6"/>
  <c r="C665" i="6"/>
  <c r="B664" i="6"/>
  <c r="C633" i="6"/>
  <c r="B632" i="6"/>
  <c r="B620" i="6"/>
  <c r="B600" i="6"/>
  <c r="C591" i="6"/>
  <c r="C590" i="6"/>
  <c r="B540" i="6"/>
  <c r="B508" i="6"/>
  <c r="C423" i="6"/>
  <c r="B422" i="6"/>
  <c r="B406" i="6"/>
  <c r="C399" i="6"/>
  <c r="B398" i="6"/>
  <c r="B359" i="6"/>
  <c r="A353" i="6"/>
  <c r="B329" i="6"/>
  <c r="B301" i="6"/>
  <c r="B265" i="6"/>
  <c r="A131" i="6"/>
  <c r="B867" i="6"/>
  <c r="C855" i="6"/>
  <c r="A851" i="6"/>
  <c r="C851" i="6"/>
  <c r="C774" i="6"/>
  <c r="A774" i="6"/>
  <c r="B774" i="6"/>
  <c r="A767" i="6"/>
  <c r="C767" i="6"/>
  <c r="C898" i="6"/>
  <c r="A898" i="6"/>
  <c r="C883" i="6"/>
  <c r="C790" i="6"/>
  <c r="A790" i="6"/>
  <c r="B790" i="6"/>
  <c r="C810" i="6"/>
  <c r="A810" i="6"/>
  <c r="B810" i="6"/>
  <c r="C776" i="6"/>
  <c r="A776" i="6"/>
  <c r="B776" i="6"/>
  <c r="C758" i="6"/>
  <c r="A758" i="6"/>
  <c r="B758" i="6"/>
  <c r="A879" i="6"/>
  <c r="B879" i="6"/>
  <c r="C867" i="6"/>
  <c r="B847" i="6"/>
  <c r="C792" i="6"/>
  <c r="A792" i="6"/>
  <c r="B792" i="6"/>
  <c r="C788" i="6"/>
  <c r="A788" i="6"/>
  <c r="B788" i="6"/>
  <c r="C766" i="6"/>
  <c r="A766" i="6"/>
  <c r="B766" i="6"/>
  <c r="A759" i="6"/>
  <c r="C759" i="6"/>
  <c r="C743" i="6"/>
  <c r="B742" i="6"/>
  <c r="C727" i="6"/>
  <c r="B726" i="6"/>
  <c r="C711" i="6"/>
  <c r="C703" i="6"/>
  <c r="B702" i="6"/>
  <c r="C695" i="6"/>
  <c r="B694" i="6"/>
  <c r="C687" i="6"/>
  <c r="B686" i="6"/>
  <c r="C679" i="6"/>
  <c r="B678" i="6"/>
  <c r="C671" i="6"/>
  <c r="B670" i="6"/>
  <c r="C663" i="6"/>
  <c r="B662" i="6"/>
  <c r="C655" i="6"/>
  <c r="B654" i="6"/>
  <c r="C647" i="6"/>
  <c r="B646" i="6"/>
  <c r="C639" i="6"/>
  <c r="B638" i="6"/>
  <c r="C631" i="6"/>
  <c r="B630" i="6"/>
  <c r="A624" i="6"/>
  <c r="C623" i="6"/>
  <c r="B622" i="6"/>
  <c r="A616" i="6"/>
  <c r="C615" i="6"/>
  <c r="B614" i="6"/>
  <c r="B573" i="6"/>
  <c r="A573" i="6"/>
  <c r="A558" i="6"/>
  <c r="C558" i="6"/>
  <c r="C751" i="6"/>
  <c r="B750" i="6"/>
  <c r="C735" i="6"/>
  <c r="B734" i="6"/>
  <c r="C719" i="6"/>
  <c r="B718" i="6"/>
  <c r="B710" i="6"/>
  <c r="B786" i="6"/>
  <c r="C773" i="6"/>
  <c r="B772" i="6"/>
  <c r="C765" i="6"/>
  <c r="B764" i="6"/>
  <c r="C757" i="6"/>
  <c r="B756" i="6"/>
  <c r="A750" i="6"/>
  <c r="C749" i="6"/>
  <c r="B748" i="6"/>
  <c r="A742" i="6"/>
  <c r="C741" i="6"/>
  <c r="B740" i="6"/>
  <c r="A734" i="6"/>
  <c r="C733" i="6"/>
  <c r="B732" i="6"/>
  <c r="A726" i="6"/>
  <c r="C725" i="6"/>
  <c r="B724" i="6"/>
  <c r="A718" i="6"/>
  <c r="C717" i="6"/>
  <c r="B716" i="6"/>
  <c r="A710" i="6"/>
  <c r="C709" i="6"/>
  <c r="B708" i="6"/>
  <c r="A702" i="6"/>
  <c r="C701" i="6"/>
  <c r="B700" i="6"/>
  <c r="A694" i="6"/>
  <c r="C693" i="6"/>
  <c r="B692" i="6"/>
  <c r="A686" i="6"/>
  <c r="C685" i="6"/>
  <c r="B684" i="6"/>
  <c r="A678" i="6"/>
  <c r="C677" i="6"/>
  <c r="B676" i="6"/>
  <c r="A670" i="6"/>
  <c r="C669" i="6"/>
  <c r="B668" i="6"/>
  <c r="A662" i="6"/>
  <c r="C661" i="6"/>
  <c r="B660" i="6"/>
  <c r="A654" i="6"/>
  <c r="C653" i="6"/>
  <c r="B652" i="6"/>
  <c r="A646" i="6"/>
  <c r="C645" i="6"/>
  <c r="B644" i="6"/>
  <c r="A638" i="6"/>
  <c r="C637" i="6"/>
  <c r="B636" i="6"/>
  <c r="A630" i="6"/>
  <c r="C629" i="6"/>
  <c r="B628" i="6"/>
  <c r="A622" i="6"/>
  <c r="C621" i="6"/>
  <c r="C606" i="6"/>
  <c r="B606" i="6"/>
  <c r="A574" i="6"/>
  <c r="C574" i="6"/>
  <c r="B561" i="6"/>
  <c r="C561" i="6"/>
  <c r="C608" i="6"/>
  <c r="A608" i="6"/>
  <c r="A607" i="6"/>
  <c r="C607" i="6"/>
  <c r="A606" i="6"/>
  <c r="A598" i="6"/>
  <c r="B598" i="6"/>
  <c r="C598" i="6"/>
  <c r="A556" i="6"/>
  <c r="B556" i="6"/>
  <c r="C556" i="6"/>
  <c r="C609" i="6"/>
  <c r="B608" i="6"/>
  <c r="A599" i="6"/>
  <c r="C599" i="6"/>
  <c r="A572" i="6"/>
  <c r="B572" i="6"/>
  <c r="C572" i="6"/>
  <c r="B557" i="6"/>
  <c r="A557" i="6"/>
  <c r="C550" i="6"/>
  <c r="B536" i="6"/>
  <c r="B520" i="6"/>
  <c r="B504" i="6"/>
  <c r="B488" i="6"/>
  <c r="B486" i="6"/>
  <c r="B476" i="6"/>
  <c r="C467" i="6"/>
  <c r="B466" i="6"/>
  <c r="C451" i="6"/>
  <c r="B450" i="6"/>
  <c r="A422" i="6"/>
  <c r="C415" i="6"/>
  <c r="B414" i="6"/>
  <c r="C403" i="6"/>
  <c r="B402" i="6"/>
  <c r="A387" i="6"/>
  <c r="C386" i="6"/>
  <c r="B382" i="6"/>
  <c r="B361" i="6"/>
  <c r="C344" i="6"/>
  <c r="B343" i="6"/>
  <c r="A341" i="6"/>
  <c r="C340" i="6"/>
  <c r="B339" i="6"/>
  <c r="B325" i="6"/>
  <c r="A305" i="6"/>
  <c r="C304" i="6"/>
  <c r="A301" i="6"/>
  <c r="B300" i="6"/>
  <c r="B299" i="6"/>
  <c r="A289" i="6"/>
  <c r="C288" i="6"/>
  <c r="A285" i="6"/>
  <c r="B284" i="6"/>
  <c r="B271" i="6"/>
  <c r="B257" i="6"/>
  <c r="A205" i="6"/>
  <c r="B199" i="6"/>
  <c r="C197" i="6"/>
  <c r="A189" i="6"/>
  <c r="B183" i="6"/>
  <c r="C181" i="6"/>
  <c r="A173" i="6"/>
  <c r="B167" i="6"/>
  <c r="C165" i="6"/>
  <c r="A157" i="6"/>
  <c r="B151" i="6"/>
  <c r="C149" i="6"/>
  <c r="C145" i="6"/>
  <c r="A137" i="6"/>
  <c r="B135" i="6"/>
  <c r="C129" i="6"/>
  <c r="A121" i="6"/>
  <c r="B119" i="6"/>
  <c r="B55" i="6"/>
  <c r="A41" i="6"/>
  <c r="B35" i="6"/>
  <c r="C33" i="6"/>
  <c r="A25" i="6"/>
  <c r="B19" i="6"/>
  <c r="C17" i="6"/>
  <c r="B5" i="6"/>
  <c r="B570" i="6"/>
  <c r="C567" i="6"/>
  <c r="B554" i="6"/>
  <c r="B550" i="6"/>
  <c r="A546" i="6"/>
  <c r="C545" i="6"/>
  <c r="B532" i="6"/>
  <c r="B516" i="6"/>
  <c r="B500" i="6"/>
  <c r="A488" i="6"/>
  <c r="B478" i="6"/>
  <c r="A476" i="6"/>
  <c r="C471" i="6"/>
  <c r="B470" i="6"/>
  <c r="C455" i="6"/>
  <c r="B454" i="6"/>
  <c r="C443" i="6"/>
  <c r="B442" i="6"/>
  <c r="C431" i="6"/>
  <c r="B430" i="6"/>
  <c r="C427" i="6"/>
  <c r="B426" i="6"/>
  <c r="A414" i="6"/>
  <c r="C407" i="6"/>
  <c r="A392" i="6"/>
  <c r="C391" i="6"/>
  <c r="B386" i="6"/>
  <c r="C370" i="6"/>
  <c r="A343" i="6"/>
  <c r="B321" i="6"/>
  <c r="B309" i="6"/>
  <c r="B308" i="6"/>
  <c r="B307" i="6"/>
  <c r="B304" i="6"/>
  <c r="B293" i="6"/>
  <c r="B292" i="6"/>
  <c r="B291" i="6"/>
  <c r="B288" i="6"/>
  <c r="A199" i="6"/>
  <c r="B197" i="6"/>
  <c r="A183" i="6"/>
  <c r="B181" i="6"/>
  <c r="A167" i="6"/>
  <c r="B165" i="6"/>
  <c r="A151" i="6"/>
  <c r="B149" i="6"/>
  <c r="B145" i="6"/>
  <c r="B129" i="6"/>
  <c r="C47" i="6"/>
  <c r="A35" i="6"/>
  <c r="B33" i="6"/>
  <c r="C31" i="6"/>
  <c r="A19" i="6"/>
  <c r="B17" i="6"/>
  <c r="C15" i="6"/>
  <c r="A570" i="6"/>
  <c r="C569" i="6"/>
  <c r="A567" i="6"/>
  <c r="C566" i="6"/>
  <c r="A565" i="6"/>
  <c r="A554" i="6"/>
  <c r="A545" i="6"/>
  <c r="A470" i="6"/>
  <c r="A454" i="6"/>
  <c r="C447" i="6"/>
  <c r="B446" i="6"/>
  <c r="C435" i="6"/>
  <c r="B434" i="6"/>
  <c r="A430" i="6"/>
  <c r="C419" i="6"/>
  <c r="C395" i="6"/>
  <c r="B394" i="6"/>
  <c r="A379" i="6"/>
  <c r="C378" i="6"/>
  <c r="A357" i="6"/>
  <c r="B355" i="6"/>
  <c r="B353" i="6"/>
  <c r="B351" i="6"/>
  <c r="A349" i="6"/>
  <c r="B207" i="6"/>
  <c r="B191" i="6"/>
  <c r="B175" i="6"/>
  <c r="B159" i="6"/>
  <c r="B115" i="6"/>
  <c r="B43" i="6"/>
  <c r="B27" i="6"/>
  <c r="C11" i="6"/>
  <c r="C894" i="6"/>
  <c r="B894" i="6"/>
  <c r="C882" i="6"/>
  <c r="A882" i="6"/>
  <c r="C866" i="6"/>
  <c r="A866" i="6"/>
  <c r="C850" i="6"/>
  <c r="A850" i="6"/>
  <c r="C834" i="6"/>
  <c r="A834" i="6"/>
  <c r="A823" i="6"/>
  <c r="B823" i="6"/>
  <c r="C822" i="6"/>
  <c r="A822" i="6"/>
  <c r="B822" i="6"/>
  <c r="C816" i="6"/>
  <c r="A816" i="6"/>
  <c r="B816" i="6"/>
  <c r="C812" i="6"/>
  <c r="A812" i="6"/>
  <c r="B812" i="6"/>
  <c r="C800" i="6"/>
  <c r="A800" i="6"/>
  <c r="B800" i="6"/>
  <c r="C796" i="6"/>
  <c r="A796" i="6"/>
  <c r="B796" i="6"/>
  <c r="C784" i="6"/>
  <c r="A784" i="6"/>
  <c r="B784" i="6"/>
  <c r="C780" i="6"/>
  <c r="A780" i="6"/>
  <c r="B780" i="6"/>
  <c r="C770" i="6"/>
  <c r="A770" i="6"/>
  <c r="B770" i="6"/>
  <c r="C762" i="6"/>
  <c r="A762" i="6"/>
  <c r="B762" i="6"/>
  <c r="C754" i="6"/>
  <c r="A754" i="6"/>
  <c r="B754" i="6"/>
  <c r="C746" i="6"/>
  <c r="A746" i="6"/>
  <c r="B746" i="6"/>
  <c r="C738" i="6"/>
  <c r="A738" i="6"/>
  <c r="B738" i="6"/>
  <c r="C730" i="6"/>
  <c r="A730" i="6"/>
  <c r="B730" i="6"/>
  <c r="C722" i="6"/>
  <c r="A722" i="6"/>
  <c r="B722" i="6"/>
  <c r="C714" i="6"/>
  <c r="A714" i="6"/>
  <c r="B714" i="6"/>
  <c r="C706" i="6"/>
  <c r="A706" i="6"/>
  <c r="B706" i="6"/>
  <c r="C698" i="6"/>
  <c r="A698" i="6"/>
  <c r="B698" i="6"/>
  <c r="C690" i="6"/>
  <c r="A690" i="6"/>
  <c r="B690" i="6"/>
  <c r="C682" i="6"/>
  <c r="A682" i="6"/>
  <c r="B682" i="6"/>
  <c r="C674" i="6"/>
  <c r="A674" i="6"/>
  <c r="B674" i="6"/>
  <c r="C666" i="6"/>
  <c r="A666" i="6"/>
  <c r="B666" i="6"/>
  <c r="C658" i="6"/>
  <c r="A658" i="6"/>
  <c r="B658" i="6"/>
  <c r="A895" i="6"/>
  <c r="B895" i="6"/>
  <c r="C886" i="6"/>
  <c r="A886" i="6"/>
  <c r="C871" i="6"/>
  <c r="C854" i="6"/>
  <c r="A854" i="6"/>
  <c r="C838" i="6"/>
  <c r="A838" i="6"/>
  <c r="C818" i="6"/>
  <c r="A818" i="6"/>
  <c r="C802" i="6"/>
  <c r="A802" i="6"/>
  <c r="A771" i="6"/>
  <c r="C771" i="6"/>
  <c r="A763" i="6"/>
  <c r="C763" i="6"/>
  <c r="A755" i="6"/>
  <c r="C755" i="6"/>
  <c r="A747" i="6"/>
  <c r="C747" i="6"/>
  <c r="A739" i="6"/>
  <c r="C739" i="6"/>
  <c r="A731" i="6"/>
  <c r="C731" i="6"/>
  <c r="A723" i="6"/>
  <c r="C723" i="6"/>
  <c r="A715" i="6"/>
  <c r="C715" i="6"/>
  <c r="A707" i="6"/>
  <c r="C707" i="6"/>
  <c r="A699" i="6"/>
  <c r="C699" i="6"/>
  <c r="A691" i="6"/>
  <c r="C691" i="6"/>
  <c r="A683" i="6"/>
  <c r="C683" i="6"/>
  <c r="A675" i="6"/>
  <c r="C675" i="6"/>
  <c r="A667" i="6"/>
  <c r="C667" i="6"/>
  <c r="A659" i="6"/>
  <c r="C659" i="6"/>
  <c r="A894" i="6"/>
  <c r="B882" i="6"/>
  <c r="C870" i="6"/>
  <c r="A870" i="6"/>
  <c r="B886" i="6"/>
  <c r="C875" i="6"/>
  <c r="C874" i="6"/>
  <c r="A874" i="6"/>
  <c r="B871" i="6"/>
  <c r="B870" i="6"/>
  <c r="C859" i="6"/>
  <c r="C858" i="6"/>
  <c r="A858" i="6"/>
  <c r="B855" i="6"/>
  <c r="B854" i="6"/>
  <c r="C843" i="6"/>
  <c r="C842" i="6"/>
  <c r="A842" i="6"/>
  <c r="B839" i="6"/>
  <c r="B838" i="6"/>
  <c r="C827" i="6"/>
  <c r="C826" i="6"/>
  <c r="A826" i="6"/>
  <c r="B818" i="6"/>
  <c r="C814" i="6"/>
  <c r="A814" i="6"/>
  <c r="B814" i="6"/>
  <c r="B802" i="6"/>
  <c r="C798" i="6"/>
  <c r="A798" i="6"/>
  <c r="B798" i="6"/>
  <c r="C782" i="6"/>
  <c r="A782" i="6"/>
  <c r="B782" i="6"/>
  <c r="C887" i="6"/>
  <c r="C890" i="6"/>
  <c r="A890" i="6"/>
  <c r="B887" i="6"/>
  <c r="B899" i="6"/>
  <c r="B898" i="6"/>
  <c r="B891" i="6"/>
  <c r="B890" i="6"/>
  <c r="C879" i="6"/>
  <c r="C878" i="6"/>
  <c r="A878" i="6"/>
  <c r="B875" i="6"/>
  <c r="B874" i="6"/>
  <c r="C863" i="6"/>
  <c r="C862" i="6"/>
  <c r="A862" i="6"/>
  <c r="B859" i="6"/>
  <c r="B858" i="6"/>
  <c r="C847" i="6"/>
  <c r="C846" i="6"/>
  <c r="A846" i="6"/>
  <c r="B843" i="6"/>
  <c r="B842" i="6"/>
  <c r="C831" i="6"/>
  <c r="C830" i="6"/>
  <c r="A830" i="6"/>
  <c r="B827" i="6"/>
  <c r="B826" i="6"/>
  <c r="A596" i="6"/>
  <c r="A592" i="6"/>
  <c r="A588" i="6"/>
  <c r="A584" i="6"/>
  <c r="A580" i="6"/>
  <c r="A576" i="6"/>
  <c r="A568" i="6"/>
  <c r="A560" i="6"/>
  <c r="B549" i="6"/>
  <c r="A549" i="6"/>
  <c r="C480" i="6"/>
  <c r="B480" i="6"/>
  <c r="C456" i="6"/>
  <c r="B456" i="6"/>
  <c r="C452" i="6"/>
  <c r="B452" i="6"/>
  <c r="A449" i="6"/>
  <c r="C449" i="6"/>
  <c r="A445" i="6"/>
  <c r="C445" i="6"/>
  <c r="C424" i="6"/>
  <c r="B424" i="6"/>
  <c r="C420" i="6"/>
  <c r="B420" i="6"/>
  <c r="A417" i="6"/>
  <c r="C417" i="6"/>
  <c r="A413" i="6"/>
  <c r="C413" i="6"/>
  <c r="C385" i="6"/>
  <c r="B385" i="6"/>
  <c r="B484" i="6"/>
  <c r="A480" i="6"/>
  <c r="C464" i="6"/>
  <c r="B464" i="6"/>
  <c r="C460" i="6"/>
  <c r="B460" i="6"/>
  <c r="A457" i="6"/>
  <c r="C457" i="6"/>
  <c r="A456" i="6"/>
  <c r="A453" i="6"/>
  <c r="C453" i="6"/>
  <c r="A452" i="6"/>
  <c r="C432" i="6"/>
  <c r="B432" i="6"/>
  <c r="C428" i="6"/>
  <c r="B428" i="6"/>
  <c r="A425" i="6"/>
  <c r="C425" i="6"/>
  <c r="A424" i="6"/>
  <c r="A421" i="6"/>
  <c r="C421" i="6"/>
  <c r="A420" i="6"/>
  <c r="C400" i="6"/>
  <c r="B400" i="6"/>
  <c r="C396" i="6"/>
  <c r="B396" i="6"/>
  <c r="A393" i="6"/>
  <c r="C393" i="6"/>
  <c r="C389" i="6"/>
  <c r="B389" i="6"/>
  <c r="A786" i="6"/>
  <c r="A772" i="6"/>
  <c r="A764" i="6"/>
  <c r="A756" i="6"/>
  <c r="A748" i="6"/>
  <c r="A740" i="6"/>
  <c r="A732" i="6"/>
  <c r="A724" i="6"/>
  <c r="A716" i="6"/>
  <c r="A708" i="6"/>
  <c r="A700" i="6"/>
  <c r="A692" i="6"/>
  <c r="A684" i="6"/>
  <c r="A676" i="6"/>
  <c r="A668" i="6"/>
  <c r="A660" i="6"/>
  <c r="A652" i="6"/>
  <c r="C651" i="6"/>
  <c r="B650" i="6"/>
  <c r="A644" i="6"/>
  <c r="C643" i="6"/>
  <c r="B642" i="6"/>
  <c r="A636" i="6"/>
  <c r="C635" i="6"/>
  <c r="B634" i="6"/>
  <c r="A628" i="6"/>
  <c r="C627" i="6"/>
  <c r="B626" i="6"/>
  <c r="A620" i="6"/>
  <c r="C619" i="6"/>
  <c r="B618" i="6"/>
  <c r="A612" i="6"/>
  <c r="C611" i="6"/>
  <c r="B610" i="6"/>
  <c r="A604" i="6"/>
  <c r="C603" i="6"/>
  <c r="B602" i="6"/>
  <c r="C597" i="6"/>
  <c r="C596" i="6"/>
  <c r="C593" i="6"/>
  <c r="C592" i="6"/>
  <c r="C589" i="6"/>
  <c r="C588" i="6"/>
  <c r="C585" i="6"/>
  <c r="C584" i="6"/>
  <c r="C581" i="6"/>
  <c r="C580" i="6"/>
  <c r="C577" i="6"/>
  <c r="C576" i="6"/>
  <c r="B574" i="6"/>
  <c r="C571" i="6"/>
  <c r="A569" i="6"/>
  <c r="C568" i="6"/>
  <c r="B566" i="6"/>
  <c r="C563" i="6"/>
  <c r="A561" i="6"/>
  <c r="C560" i="6"/>
  <c r="B558" i="6"/>
  <c r="C555" i="6"/>
  <c r="A553" i="6"/>
  <c r="C552" i="6"/>
  <c r="B551" i="6"/>
  <c r="C551" i="6"/>
  <c r="A548" i="6"/>
  <c r="C547" i="6"/>
  <c r="A544" i="6"/>
  <c r="B543" i="6"/>
  <c r="B542" i="6"/>
  <c r="A540" i="6"/>
  <c r="B539" i="6"/>
  <c r="B538" i="6"/>
  <c r="A536" i="6"/>
  <c r="B535" i="6"/>
  <c r="B534" i="6"/>
  <c r="A532" i="6"/>
  <c r="B531" i="6"/>
  <c r="B530" i="6"/>
  <c r="A528" i="6"/>
  <c r="B527" i="6"/>
  <c r="B526" i="6"/>
  <c r="A524" i="6"/>
  <c r="B523" i="6"/>
  <c r="B522" i="6"/>
  <c r="A520" i="6"/>
  <c r="B519" i="6"/>
  <c r="B518" i="6"/>
  <c r="A516" i="6"/>
  <c r="B515" i="6"/>
  <c r="B514" i="6"/>
  <c r="A512" i="6"/>
  <c r="B511" i="6"/>
  <c r="B510" i="6"/>
  <c r="A508" i="6"/>
  <c r="B507" i="6"/>
  <c r="B506" i="6"/>
  <c r="A504" i="6"/>
  <c r="B503" i="6"/>
  <c r="B502" i="6"/>
  <c r="A500" i="6"/>
  <c r="B499" i="6"/>
  <c r="B498" i="6"/>
  <c r="A496" i="6"/>
  <c r="B495" i="6"/>
  <c r="B494" i="6"/>
  <c r="A492" i="6"/>
  <c r="B491" i="6"/>
  <c r="B490" i="6"/>
  <c r="B487" i="6"/>
  <c r="C472" i="6"/>
  <c r="B472" i="6"/>
  <c r="C468" i="6"/>
  <c r="B468" i="6"/>
  <c r="A465" i="6"/>
  <c r="C465" i="6"/>
  <c r="A461" i="6"/>
  <c r="C461" i="6"/>
  <c r="C440" i="6"/>
  <c r="B440" i="6"/>
  <c r="C436" i="6"/>
  <c r="B436" i="6"/>
  <c r="A433" i="6"/>
  <c r="C433" i="6"/>
  <c r="A429" i="6"/>
  <c r="C429" i="6"/>
  <c r="C408" i="6"/>
  <c r="B408" i="6"/>
  <c r="C404" i="6"/>
  <c r="B404" i="6"/>
  <c r="A401" i="6"/>
  <c r="C401" i="6"/>
  <c r="A397" i="6"/>
  <c r="C397" i="6"/>
  <c r="A396" i="6"/>
  <c r="A650" i="6"/>
  <c r="A642" i="6"/>
  <c r="A634" i="6"/>
  <c r="A626" i="6"/>
  <c r="A618" i="6"/>
  <c r="A610" i="6"/>
  <c r="A602" i="6"/>
  <c r="C601" i="6"/>
  <c r="C573" i="6"/>
  <c r="A571" i="6"/>
  <c r="C565" i="6"/>
  <c r="A563" i="6"/>
  <c r="C557" i="6"/>
  <c r="A555" i="6"/>
  <c r="B552" i="6"/>
  <c r="A551" i="6"/>
  <c r="A547" i="6"/>
  <c r="C546" i="6"/>
  <c r="C474" i="6"/>
  <c r="B474" i="6"/>
  <c r="A472" i="6"/>
  <c r="A469" i="6"/>
  <c r="C469" i="6"/>
  <c r="A468" i="6"/>
  <c r="C448" i="6"/>
  <c r="B448" i="6"/>
  <c r="C444" i="6"/>
  <c r="B444" i="6"/>
  <c r="A441" i="6"/>
  <c r="C441" i="6"/>
  <c r="A440" i="6"/>
  <c r="A437" i="6"/>
  <c r="C437" i="6"/>
  <c r="A436" i="6"/>
  <c r="C416" i="6"/>
  <c r="B416" i="6"/>
  <c r="C412" i="6"/>
  <c r="B412" i="6"/>
  <c r="A409" i="6"/>
  <c r="C409" i="6"/>
  <c r="A408" i="6"/>
  <c r="A405" i="6"/>
  <c r="C405" i="6"/>
  <c r="A404" i="6"/>
  <c r="A478" i="6"/>
  <c r="A466" i="6"/>
  <c r="A458" i="6"/>
  <c r="A450" i="6"/>
  <c r="A442" i="6"/>
  <c r="A434" i="6"/>
  <c r="A426" i="6"/>
  <c r="A418" i="6"/>
  <c r="A410" i="6"/>
  <c r="A402" i="6"/>
  <c r="A394" i="6"/>
  <c r="B392" i="6"/>
  <c r="C374" i="6"/>
  <c r="B370" i="6"/>
  <c r="B369" i="6"/>
  <c r="A363" i="6"/>
  <c r="A361" i="6"/>
  <c r="A359" i="6"/>
  <c r="B357" i="6"/>
  <c r="A347" i="6"/>
  <c r="C346" i="6"/>
  <c r="B345" i="6"/>
  <c r="A339" i="6"/>
  <c r="C338" i="6"/>
  <c r="B337" i="6"/>
  <c r="A333" i="6"/>
  <c r="C332" i="6"/>
  <c r="C331" i="6"/>
  <c r="A329" i="6"/>
  <c r="C328" i="6"/>
  <c r="C327" i="6"/>
  <c r="A325" i="6"/>
  <c r="C324" i="6"/>
  <c r="C323" i="6"/>
  <c r="A321" i="6"/>
  <c r="C320" i="6"/>
  <c r="C319" i="6"/>
  <c r="A317" i="6"/>
  <c r="C316" i="6"/>
  <c r="C315" i="6"/>
  <c r="B312" i="6"/>
  <c r="B311" i="6"/>
  <c r="A309" i="6"/>
  <c r="C308" i="6"/>
  <c r="B305" i="6"/>
  <c r="B296" i="6"/>
  <c r="B295" i="6"/>
  <c r="A293" i="6"/>
  <c r="C292" i="6"/>
  <c r="B289" i="6"/>
  <c r="B267" i="6"/>
  <c r="C245" i="6"/>
  <c r="A245" i="6"/>
  <c r="C237" i="6"/>
  <c r="A237" i="6"/>
  <c r="C229" i="6"/>
  <c r="A229" i="6"/>
  <c r="B141" i="6"/>
  <c r="C141" i="6"/>
  <c r="A141" i="6"/>
  <c r="B125" i="6"/>
  <c r="C125" i="6"/>
  <c r="A125" i="6"/>
  <c r="B374" i="6"/>
  <c r="A345" i="6"/>
  <c r="A337" i="6"/>
  <c r="B331" i="6"/>
  <c r="B327" i="6"/>
  <c r="B323" i="6"/>
  <c r="B319" i="6"/>
  <c r="B315" i="6"/>
  <c r="C269" i="6"/>
  <c r="B269" i="6"/>
  <c r="C253" i="6"/>
  <c r="B253" i="6"/>
  <c r="C247" i="6"/>
  <c r="A247" i="6"/>
  <c r="C239" i="6"/>
  <c r="A239" i="6"/>
  <c r="C231" i="6"/>
  <c r="A231" i="6"/>
  <c r="C223" i="6"/>
  <c r="A223" i="6"/>
  <c r="B223" i="6"/>
  <c r="C219" i="6"/>
  <c r="A219" i="6"/>
  <c r="B219" i="6"/>
  <c r="C215" i="6"/>
  <c r="A215" i="6"/>
  <c r="B215" i="6"/>
  <c r="C211" i="6"/>
  <c r="A211" i="6"/>
  <c r="B211" i="6"/>
  <c r="B201" i="6"/>
  <c r="C201" i="6"/>
  <c r="A201" i="6"/>
  <c r="B185" i="6"/>
  <c r="C185" i="6"/>
  <c r="A185" i="6"/>
  <c r="B169" i="6"/>
  <c r="C169" i="6"/>
  <c r="A169" i="6"/>
  <c r="B153" i="6"/>
  <c r="C153" i="6"/>
  <c r="A153" i="6"/>
  <c r="C114" i="6"/>
  <c r="A114" i="6"/>
  <c r="B114" i="6"/>
  <c r="B381" i="6"/>
  <c r="B377" i="6"/>
  <c r="B365" i="6"/>
  <c r="C350" i="6"/>
  <c r="B349" i="6"/>
  <c r="C342" i="6"/>
  <c r="B341" i="6"/>
  <c r="C334" i="6"/>
  <c r="C330" i="6"/>
  <c r="C326" i="6"/>
  <c r="C322" i="6"/>
  <c r="C318" i="6"/>
  <c r="C314" i="6"/>
  <c r="B313" i="6"/>
  <c r="B303" i="6"/>
  <c r="C300" i="6"/>
  <c r="B297" i="6"/>
  <c r="B287" i="6"/>
  <c r="C284" i="6"/>
  <c r="B259" i="6"/>
  <c r="C249" i="6"/>
  <c r="A249" i="6"/>
  <c r="B247" i="6"/>
  <c r="C241" i="6"/>
  <c r="A241" i="6"/>
  <c r="B239" i="6"/>
  <c r="C233" i="6"/>
  <c r="A233" i="6"/>
  <c r="B231" i="6"/>
  <c r="C225" i="6"/>
  <c r="A225" i="6"/>
  <c r="B133" i="6"/>
  <c r="C133" i="6"/>
  <c r="A133" i="6"/>
  <c r="C261" i="6"/>
  <c r="B261" i="6"/>
  <c r="C251" i="6"/>
  <c r="A251" i="6"/>
  <c r="C243" i="6"/>
  <c r="A243" i="6"/>
  <c r="C235" i="6"/>
  <c r="A235" i="6"/>
  <c r="C227" i="6"/>
  <c r="A227" i="6"/>
  <c r="C221" i="6"/>
  <c r="A221" i="6"/>
  <c r="B221" i="6"/>
  <c r="C217" i="6"/>
  <c r="A217" i="6"/>
  <c r="B217" i="6"/>
  <c r="C213" i="6"/>
  <c r="A213" i="6"/>
  <c r="B213" i="6"/>
  <c r="B209" i="6"/>
  <c r="C209" i="6"/>
  <c r="A209" i="6"/>
  <c r="B193" i="6"/>
  <c r="C193" i="6"/>
  <c r="A193" i="6"/>
  <c r="B177" i="6"/>
  <c r="C177" i="6"/>
  <c r="A177" i="6"/>
  <c r="B161" i="6"/>
  <c r="C161" i="6"/>
  <c r="A161" i="6"/>
  <c r="C118" i="6"/>
  <c r="A118" i="6"/>
  <c r="B118" i="6"/>
  <c r="B263" i="6"/>
  <c r="B255" i="6"/>
  <c r="B139" i="6"/>
  <c r="B131" i="6"/>
  <c r="B123" i="6"/>
  <c r="B57" i="6"/>
  <c r="B49" i="6"/>
  <c r="B47" i="6"/>
  <c r="C45" i="6"/>
  <c r="B39" i="6"/>
  <c r="C37" i="6"/>
  <c r="B31" i="6"/>
  <c r="C29" i="6"/>
  <c r="B23" i="6"/>
  <c r="C21" i="6"/>
  <c r="B15" i="6"/>
  <c r="A13" i="6"/>
  <c r="B11" i="6"/>
  <c r="C9" i="6"/>
  <c r="A5" i="6"/>
  <c r="B59" i="6"/>
  <c r="B51" i="6"/>
  <c r="B45" i="6"/>
  <c r="B37" i="6"/>
  <c r="B29" i="6"/>
  <c r="B21" i="6"/>
  <c r="B9" i="6"/>
  <c r="B203" i="6"/>
  <c r="B195" i="6"/>
  <c r="B187" i="6"/>
  <c r="B179" i="6"/>
  <c r="B171" i="6"/>
  <c r="B163" i="6"/>
  <c r="B155" i="6"/>
  <c r="B111" i="6"/>
  <c r="B61" i="6"/>
  <c r="B53" i="6"/>
  <c r="A147" i="6"/>
  <c r="C13" i="6"/>
  <c r="A362" i="6"/>
  <c r="B362" i="6"/>
  <c r="C362" i="6"/>
  <c r="A264" i="6"/>
  <c r="B264" i="6"/>
  <c r="C264" i="6"/>
  <c r="A256" i="6"/>
  <c r="B256" i="6"/>
  <c r="C256" i="6"/>
  <c r="A190" i="6"/>
  <c r="B190" i="6"/>
  <c r="C190" i="6"/>
  <c r="A166" i="6"/>
  <c r="B166" i="6"/>
  <c r="C166" i="6"/>
  <c r="A142" i="6"/>
  <c r="B142" i="6"/>
  <c r="C142" i="6"/>
  <c r="A117" i="6"/>
  <c r="B117" i="6"/>
  <c r="C117" i="6"/>
  <c r="A113" i="6"/>
  <c r="B113" i="6"/>
  <c r="C113" i="6"/>
  <c r="A54" i="6"/>
  <c r="B54" i="6"/>
  <c r="C54" i="6"/>
  <c r="A42" i="6"/>
  <c r="B42" i="6"/>
  <c r="C42" i="6"/>
  <c r="A18" i="6"/>
  <c r="B18" i="6"/>
  <c r="C18" i="6"/>
  <c r="A10" i="6"/>
  <c r="B10" i="6"/>
  <c r="C10" i="6"/>
  <c r="C897" i="6"/>
  <c r="C885" i="6"/>
  <c r="C877" i="6"/>
  <c r="C861" i="6"/>
  <c r="C857" i="6"/>
  <c r="C853" i="6"/>
  <c r="C849" i="6"/>
  <c r="C845" i="6"/>
  <c r="C841" i="6"/>
  <c r="C837" i="6"/>
  <c r="C833" i="6"/>
  <c r="C829" i="6"/>
  <c r="C825" i="6"/>
  <c r="C821" i="6"/>
  <c r="A813" i="6"/>
  <c r="B813" i="6"/>
  <c r="A805" i="6"/>
  <c r="B805" i="6"/>
  <c r="A797" i="6"/>
  <c r="B797" i="6"/>
  <c r="A789" i="6"/>
  <c r="B789" i="6"/>
  <c r="A781" i="6"/>
  <c r="B781" i="6"/>
  <c r="A473" i="6"/>
  <c r="B473" i="6"/>
  <c r="C473" i="6"/>
  <c r="A815" i="6"/>
  <c r="B815" i="6"/>
  <c r="A807" i="6"/>
  <c r="B807" i="6"/>
  <c r="A791" i="6"/>
  <c r="B791" i="6"/>
  <c r="A783" i="6"/>
  <c r="B783" i="6"/>
  <c r="A775" i="6"/>
  <c r="B775" i="6"/>
  <c r="A368" i="6"/>
  <c r="B368" i="6"/>
  <c r="C368" i="6"/>
  <c r="A310" i="6"/>
  <c r="B310" i="6"/>
  <c r="C310" i="6"/>
  <c r="A206" i="6"/>
  <c r="B206" i="6"/>
  <c r="C206" i="6"/>
  <c r="A182" i="6"/>
  <c r="B182" i="6"/>
  <c r="C182" i="6"/>
  <c r="A158" i="6"/>
  <c r="B158" i="6"/>
  <c r="C158" i="6"/>
  <c r="A134" i="6"/>
  <c r="B134" i="6"/>
  <c r="C134" i="6"/>
  <c r="A126" i="6"/>
  <c r="B126" i="6"/>
  <c r="C126" i="6"/>
  <c r="C893" i="6"/>
  <c r="C881" i="6"/>
  <c r="C873" i="6"/>
  <c r="B897" i="6"/>
  <c r="B896" i="6"/>
  <c r="B893" i="6"/>
  <c r="B892" i="6"/>
  <c r="B889" i="6"/>
  <c r="B888" i="6"/>
  <c r="B885" i="6"/>
  <c r="B884" i="6"/>
  <c r="B881" i="6"/>
  <c r="B880" i="6"/>
  <c r="B877" i="6"/>
  <c r="B876" i="6"/>
  <c r="B873" i="6"/>
  <c r="B872" i="6"/>
  <c r="B869" i="6"/>
  <c r="B868" i="6"/>
  <c r="B865" i="6"/>
  <c r="B864" i="6"/>
  <c r="B861" i="6"/>
  <c r="B860" i="6"/>
  <c r="B857" i="6"/>
  <c r="B856" i="6"/>
  <c r="B853" i="6"/>
  <c r="B852" i="6"/>
  <c r="B849" i="6"/>
  <c r="B848" i="6"/>
  <c r="B845" i="6"/>
  <c r="B844" i="6"/>
  <c r="B841" i="6"/>
  <c r="B840" i="6"/>
  <c r="B837" i="6"/>
  <c r="B836" i="6"/>
  <c r="B833" i="6"/>
  <c r="B832" i="6"/>
  <c r="B829" i="6"/>
  <c r="B828" i="6"/>
  <c r="B825" i="6"/>
  <c r="B824" i="6"/>
  <c r="B821" i="6"/>
  <c r="B820" i="6"/>
  <c r="A819" i="6"/>
  <c r="B819" i="6"/>
  <c r="C813" i="6"/>
  <c r="A811" i="6"/>
  <c r="B811" i="6"/>
  <c r="C805" i="6"/>
  <c r="A803" i="6"/>
  <c r="B803" i="6"/>
  <c r="C797" i="6"/>
  <c r="A795" i="6"/>
  <c r="B795" i="6"/>
  <c r="C789" i="6"/>
  <c r="A787" i="6"/>
  <c r="B787" i="6"/>
  <c r="C781" i="6"/>
  <c r="A779" i="6"/>
  <c r="B779" i="6"/>
  <c r="A799" i="6"/>
  <c r="B799" i="6"/>
  <c r="A294" i="6"/>
  <c r="B294" i="6"/>
  <c r="C294" i="6"/>
  <c r="A198" i="6"/>
  <c r="B198" i="6"/>
  <c r="C198" i="6"/>
  <c r="A174" i="6"/>
  <c r="B174" i="6"/>
  <c r="C174" i="6"/>
  <c r="A150" i="6"/>
  <c r="B150" i="6"/>
  <c r="C150" i="6"/>
  <c r="A34" i="6"/>
  <c r="B34" i="6"/>
  <c r="C34" i="6"/>
  <c r="A26" i="6"/>
  <c r="B26" i="6"/>
  <c r="C26" i="6"/>
  <c r="C901" i="6"/>
  <c r="C889" i="6"/>
  <c r="C869" i="6"/>
  <c r="C865" i="6"/>
  <c r="B901" i="6"/>
  <c r="B900" i="6"/>
  <c r="A900" i="6"/>
  <c r="C899" i="6"/>
  <c r="A896" i="6"/>
  <c r="C895" i="6"/>
  <c r="A892" i="6"/>
  <c r="C891" i="6"/>
  <c r="A888" i="6"/>
  <c r="A884" i="6"/>
  <c r="A880" i="6"/>
  <c r="A876" i="6"/>
  <c r="A872" i="6"/>
  <c r="A868" i="6"/>
  <c r="A864" i="6"/>
  <c r="A860" i="6"/>
  <c r="A856" i="6"/>
  <c r="A852" i="6"/>
  <c r="A848" i="6"/>
  <c r="A844" i="6"/>
  <c r="A840" i="6"/>
  <c r="A836" i="6"/>
  <c r="A832" i="6"/>
  <c r="A828" i="6"/>
  <c r="A824" i="6"/>
  <c r="A820" i="6"/>
  <c r="A817" i="6"/>
  <c r="B817" i="6"/>
  <c r="A809" i="6"/>
  <c r="B809" i="6"/>
  <c r="A801" i="6"/>
  <c r="B801" i="6"/>
  <c r="A793" i="6"/>
  <c r="B793" i="6"/>
  <c r="A785" i="6"/>
  <c r="B785" i="6"/>
  <c r="A777" i="6"/>
  <c r="B777" i="6"/>
  <c r="A541" i="6"/>
  <c r="B541" i="6"/>
  <c r="C541" i="6"/>
  <c r="A537" i="6"/>
  <c r="B537" i="6"/>
  <c r="C537" i="6"/>
  <c r="A533" i="6"/>
  <c r="B533" i="6"/>
  <c r="C533" i="6"/>
  <c r="A529" i="6"/>
  <c r="B529" i="6"/>
  <c r="C529" i="6"/>
  <c r="A525" i="6"/>
  <c r="B525" i="6"/>
  <c r="C525" i="6"/>
  <c r="A521" i="6"/>
  <c r="B521" i="6"/>
  <c r="C521" i="6"/>
  <c r="A517" i="6"/>
  <c r="B517" i="6"/>
  <c r="C517" i="6"/>
  <c r="A513" i="6"/>
  <c r="B513" i="6"/>
  <c r="C513" i="6"/>
  <c r="A509" i="6"/>
  <c r="B509" i="6"/>
  <c r="C509" i="6"/>
  <c r="A505" i="6"/>
  <c r="B505" i="6"/>
  <c r="C505" i="6"/>
  <c r="A501" i="6"/>
  <c r="B501" i="6"/>
  <c r="C501" i="6"/>
  <c r="A497" i="6"/>
  <c r="B497" i="6"/>
  <c r="C497" i="6"/>
  <c r="A493" i="6"/>
  <c r="B493" i="6"/>
  <c r="C493" i="6"/>
  <c r="A489" i="6"/>
  <c r="B489" i="6"/>
  <c r="C489" i="6"/>
  <c r="A485" i="6"/>
  <c r="B485" i="6"/>
  <c r="C485" i="6"/>
  <c r="A481" i="6"/>
  <c r="B481" i="6"/>
  <c r="C481" i="6"/>
  <c r="B773" i="6"/>
  <c r="B771" i="6"/>
  <c r="B769" i="6"/>
  <c r="B767" i="6"/>
  <c r="B765" i="6"/>
  <c r="B763" i="6"/>
  <c r="B761" i="6"/>
  <c r="B759" i="6"/>
  <c r="B757" i="6"/>
  <c r="B755" i="6"/>
  <c r="B753" i="6"/>
  <c r="B751" i="6"/>
  <c r="B749" i="6"/>
  <c r="B747" i="6"/>
  <c r="B745" i="6"/>
  <c r="B743" i="6"/>
  <c r="B741" i="6"/>
  <c r="B739" i="6"/>
  <c r="B737" i="6"/>
  <c r="B735" i="6"/>
  <c r="B733" i="6"/>
  <c r="B731" i="6"/>
  <c r="B729" i="6"/>
  <c r="B727" i="6"/>
  <c r="B725" i="6"/>
  <c r="B723" i="6"/>
  <c r="B721" i="6"/>
  <c r="B719" i="6"/>
  <c r="B717" i="6"/>
  <c r="B715" i="6"/>
  <c r="B713" i="6"/>
  <c r="B711" i="6"/>
  <c r="B709" i="6"/>
  <c r="B707" i="6"/>
  <c r="B705" i="6"/>
  <c r="B703" i="6"/>
  <c r="B701" i="6"/>
  <c r="B699" i="6"/>
  <c r="B697" i="6"/>
  <c r="B695" i="6"/>
  <c r="B693" i="6"/>
  <c r="B691" i="6"/>
  <c r="B689" i="6"/>
  <c r="B687" i="6"/>
  <c r="B685" i="6"/>
  <c r="B683" i="6"/>
  <c r="B681" i="6"/>
  <c r="B679" i="6"/>
  <c r="B677" i="6"/>
  <c r="B675" i="6"/>
  <c r="B673" i="6"/>
  <c r="B671" i="6"/>
  <c r="B669" i="6"/>
  <c r="B667" i="6"/>
  <c r="B665" i="6"/>
  <c r="B663" i="6"/>
  <c r="B661" i="6"/>
  <c r="B659" i="6"/>
  <c r="B657" i="6"/>
  <c r="B655" i="6"/>
  <c r="B653" i="6"/>
  <c r="B651" i="6"/>
  <c r="B649" i="6"/>
  <c r="B647" i="6"/>
  <c r="B645" i="6"/>
  <c r="B643" i="6"/>
  <c r="B641" i="6"/>
  <c r="B639" i="6"/>
  <c r="B637" i="6"/>
  <c r="B635" i="6"/>
  <c r="B633" i="6"/>
  <c r="B631" i="6"/>
  <c r="B629" i="6"/>
  <c r="B627" i="6"/>
  <c r="B625" i="6"/>
  <c r="B623" i="6"/>
  <c r="B621" i="6"/>
  <c r="B619" i="6"/>
  <c r="B617" i="6"/>
  <c r="B615" i="6"/>
  <c r="B613" i="6"/>
  <c r="B611" i="6"/>
  <c r="B609" i="6"/>
  <c r="B607" i="6"/>
  <c r="B605" i="6"/>
  <c r="B603" i="6"/>
  <c r="B601" i="6"/>
  <c r="B599" i="6"/>
  <c r="B597" i="6"/>
  <c r="B595" i="6"/>
  <c r="B593" i="6"/>
  <c r="B591" i="6"/>
  <c r="B589" i="6"/>
  <c r="B587" i="6"/>
  <c r="B585" i="6"/>
  <c r="B583" i="6"/>
  <c r="B581" i="6"/>
  <c r="B579" i="6"/>
  <c r="B577" i="6"/>
  <c r="A542" i="6"/>
  <c r="A538" i="6"/>
  <c r="A534" i="6"/>
  <c r="A530" i="6"/>
  <c r="A526" i="6"/>
  <c r="A522" i="6"/>
  <c r="A518" i="6"/>
  <c r="A514" i="6"/>
  <c r="A510" i="6"/>
  <c r="A506" i="6"/>
  <c r="A502" i="6"/>
  <c r="A498" i="6"/>
  <c r="A494" i="6"/>
  <c r="A490" i="6"/>
  <c r="A486" i="6"/>
  <c r="A482" i="6"/>
  <c r="A479" i="6"/>
  <c r="B479" i="6"/>
  <c r="A372" i="6"/>
  <c r="B372" i="6"/>
  <c r="C372" i="6"/>
  <c r="A477" i="6"/>
  <c r="B477" i="6"/>
  <c r="A388" i="6"/>
  <c r="B388" i="6"/>
  <c r="C388" i="6"/>
  <c r="A384" i="6"/>
  <c r="B384" i="6"/>
  <c r="C384" i="6"/>
  <c r="A380" i="6"/>
  <c r="B380" i="6"/>
  <c r="C380" i="6"/>
  <c r="A376" i="6"/>
  <c r="B376" i="6"/>
  <c r="C376" i="6"/>
  <c r="A354" i="6"/>
  <c r="B354" i="6"/>
  <c r="C354" i="6"/>
  <c r="C543" i="6"/>
  <c r="C539" i="6"/>
  <c r="C535" i="6"/>
  <c r="C531" i="6"/>
  <c r="C527" i="6"/>
  <c r="C523" i="6"/>
  <c r="C519" i="6"/>
  <c r="C515" i="6"/>
  <c r="C511" i="6"/>
  <c r="C507" i="6"/>
  <c r="C503" i="6"/>
  <c r="C499" i="6"/>
  <c r="C495" i="6"/>
  <c r="C491" i="6"/>
  <c r="C487" i="6"/>
  <c r="C483" i="6"/>
  <c r="C477" i="6"/>
  <c r="A475" i="6"/>
  <c r="B475" i="6"/>
  <c r="B471" i="6"/>
  <c r="B469" i="6"/>
  <c r="B467" i="6"/>
  <c r="B465" i="6"/>
  <c r="B463" i="6"/>
  <c r="B461" i="6"/>
  <c r="B459" i="6"/>
  <c r="B457" i="6"/>
  <c r="B455" i="6"/>
  <c r="B453" i="6"/>
  <c r="B451" i="6"/>
  <c r="B449" i="6"/>
  <c r="B447" i="6"/>
  <c r="B445" i="6"/>
  <c r="B443" i="6"/>
  <c r="B441" i="6"/>
  <c r="B439" i="6"/>
  <c r="B437" i="6"/>
  <c r="B435" i="6"/>
  <c r="B433" i="6"/>
  <c r="B431" i="6"/>
  <c r="B429" i="6"/>
  <c r="B427" i="6"/>
  <c r="B425" i="6"/>
  <c r="B423" i="6"/>
  <c r="B421" i="6"/>
  <c r="B419" i="6"/>
  <c r="B417" i="6"/>
  <c r="B415" i="6"/>
  <c r="B413" i="6"/>
  <c r="B411" i="6"/>
  <c r="B409" i="6"/>
  <c r="B407" i="6"/>
  <c r="B405" i="6"/>
  <c r="B403" i="6"/>
  <c r="B401" i="6"/>
  <c r="B399" i="6"/>
  <c r="B397" i="6"/>
  <c r="B395" i="6"/>
  <c r="B393" i="6"/>
  <c r="B391" i="6"/>
  <c r="A389" i="6"/>
  <c r="A385" i="6"/>
  <c r="A381" i="6"/>
  <c r="A377" i="6"/>
  <c r="A373" i="6"/>
  <c r="A369" i="6"/>
  <c r="A360" i="6"/>
  <c r="B360" i="6"/>
  <c r="A352" i="6"/>
  <c r="B352" i="6"/>
  <c r="A306" i="6"/>
  <c r="B306" i="6"/>
  <c r="C306" i="6"/>
  <c r="A290" i="6"/>
  <c r="B290" i="6"/>
  <c r="C290" i="6"/>
  <c r="B387" i="6"/>
  <c r="B383" i="6"/>
  <c r="B379" i="6"/>
  <c r="B375" i="6"/>
  <c r="B371" i="6"/>
  <c r="B367" i="6"/>
  <c r="A366" i="6"/>
  <c r="B366" i="6"/>
  <c r="C360" i="6"/>
  <c r="A358" i="6"/>
  <c r="B358" i="6"/>
  <c r="C352" i="6"/>
  <c r="A302" i="6"/>
  <c r="B302" i="6"/>
  <c r="C302" i="6"/>
  <c r="A286" i="6"/>
  <c r="B286" i="6"/>
  <c r="C286" i="6"/>
  <c r="A375" i="6"/>
  <c r="A371" i="6"/>
  <c r="A367" i="6"/>
  <c r="A364" i="6"/>
  <c r="B364" i="6"/>
  <c r="A356" i="6"/>
  <c r="B356" i="6"/>
  <c r="A298" i="6"/>
  <c r="B298" i="6"/>
  <c r="C298" i="6"/>
  <c r="B350" i="6"/>
  <c r="B348" i="6"/>
  <c r="B346" i="6"/>
  <c r="B344" i="6"/>
  <c r="B342" i="6"/>
  <c r="B340" i="6"/>
  <c r="B338" i="6"/>
  <c r="B336" i="6"/>
  <c r="B334" i="6"/>
  <c r="B332" i="6"/>
  <c r="B330" i="6"/>
  <c r="B328" i="6"/>
  <c r="B326" i="6"/>
  <c r="B324" i="6"/>
  <c r="B322" i="6"/>
  <c r="B320" i="6"/>
  <c r="B318" i="6"/>
  <c r="B316" i="6"/>
  <c r="B314" i="6"/>
  <c r="A311" i="6"/>
  <c r="A307" i="6"/>
  <c r="A303" i="6"/>
  <c r="A299" i="6"/>
  <c r="A295" i="6"/>
  <c r="A291" i="6"/>
  <c r="A287" i="6"/>
  <c r="A266" i="6"/>
  <c r="B266" i="6"/>
  <c r="C266" i="6"/>
  <c r="A258" i="6"/>
  <c r="B258" i="6"/>
  <c r="C258" i="6"/>
  <c r="A204" i="6"/>
  <c r="B204" i="6"/>
  <c r="C204" i="6"/>
  <c r="A196" i="6"/>
  <c r="B196" i="6"/>
  <c r="C196" i="6"/>
  <c r="A188" i="6"/>
  <c r="B188" i="6"/>
  <c r="C188" i="6"/>
  <c r="A180" i="6"/>
  <c r="B180" i="6"/>
  <c r="C180" i="6"/>
  <c r="A172" i="6"/>
  <c r="B172" i="6"/>
  <c r="C172" i="6"/>
  <c r="A164" i="6"/>
  <c r="B164" i="6"/>
  <c r="C164" i="6"/>
  <c r="A156" i="6"/>
  <c r="B156" i="6"/>
  <c r="C156" i="6"/>
  <c r="A148" i="6"/>
  <c r="B148" i="6"/>
  <c r="C148" i="6"/>
  <c r="A140" i="6"/>
  <c r="B140" i="6"/>
  <c r="C140" i="6"/>
  <c r="A132" i="6"/>
  <c r="B132" i="6"/>
  <c r="C132" i="6"/>
  <c r="A124" i="6"/>
  <c r="B124" i="6"/>
  <c r="C124" i="6"/>
  <c r="A268" i="6"/>
  <c r="B268" i="6"/>
  <c r="C268" i="6"/>
  <c r="A260" i="6"/>
  <c r="B260" i="6"/>
  <c r="C260" i="6"/>
  <c r="A252" i="6"/>
  <c r="B252" i="6"/>
  <c r="C252" i="6"/>
  <c r="A250" i="6"/>
  <c r="B250" i="6"/>
  <c r="C250" i="6"/>
  <c r="A248" i="6"/>
  <c r="B248" i="6"/>
  <c r="C248" i="6"/>
  <c r="A246" i="6"/>
  <c r="B246" i="6"/>
  <c r="C246" i="6"/>
  <c r="A244" i="6"/>
  <c r="B244" i="6"/>
  <c r="C244" i="6"/>
  <c r="A242" i="6"/>
  <c r="B242" i="6"/>
  <c r="C242" i="6"/>
  <c r="A240" i="6"/>
  <c r="B240" i="6"/>
  <c r="C240" i="6"/>
  <c r="A238" i="6"/>
  <c r="B238" i="6"/>
  <c r="C238" i="6"/>
  <c r="A236" i="6"/>
  <c r="B236" i="6"/>
  <c r="C236" i="6"/>
  <c r="A234" i="6"/>
  <c r="B234" i="6"/>
  <c r="C234" i="6"/>
  <c r="A232" i="6"/>
  <c r="B232" i="6"/>
  <c r="C232" i="6"/>
  <c r="A230" i="6"/>
  <c r="B230" i="6"/>
  <c r="C230" i="6"/>
  <c r="A228" i="6"/>
  <c r="B228" i="6"/>
  <c r="C228" i="6"/>
  <c r="A226" i="6"/>
  <c r="B226" i="6"/>
  <c r="C226" i="6"/>
  <c r="A224" i="6"/>
  <c r="B224" i="6"/>
  <c r="C224" i="6"/>
  <c r="A222" i="6"/>
  <c r="B222" i="6"/>
  <c r="C222" i="6"/>
  <c r="A220" i="6"/>
  <c r="B220" i="6"/>
  <c r="C220" i="6"/>
  <c r="A218" i="6"/>
  <c r="B218" i="6"/>
  <c r="C218" i="6"/>
  <c r="A216" i="6"/>
  <c r="B216" i="6"/>
  <c r="C216" i="6"/>
  <c r="A214" i="6"/>
  <c r="B214" i="6"/>
  <c r="C214" i="6"/>
  <c r="A212" i="6"/>
  <c r="B212" i="6"/>
  <c r="C212" i="6"/>
  <c r="A210" i="6"/>
  <c r="B210" i="6"/>
  <c r="C210" i="6"/>
  <c r="A202" i="6"/>
  <c r="B202" i="6"/>
  <c r="C202" i="6"/>
  <c r="A194" i="6"/>
  <c r="B194" i="6"/>
  <c r="C194" i="6"/>
  <c r="A186" i="6"/>
  <c r="B186" i="6"/>
  <c r="C186" i="6"/>
  <c r="A178" i="6"/>
  <c r="B178" i="6"/>
  <c r="C178" i="6"/>
  <c r="A170" i="6"/>
  <c r="B170" i="6"/>
  <c r="C170" i="6"/>
  <c r="A162" i="6"/>
  <c r="B162" i="6"/>
  <c r="C162" i="6"/>
  <c r="A154" i="6"/>
  <c r="B154" i="6"/>
  <c r="C154" i="6"/>
  <c r="A146" i="6"/>
  <c r="B146" i="6"/>
  <c r="C146" i="6"/>
  <c r="A138" i="6"/>
  <c r="B138" i="6"/>
  <c r="C138" i="6"/>
  <c r="A130" i="6"/>
  <c r="B130" i="6"/>
  <c r="C130" i="6"/>
  <c r="A122" i="6"/>
  <c r="B122" i="6"/>
  <c r="C122" i="6"/>
  <c r="C283" i="6"/>
  <c r="A283" i="6"/>
  <c r="A282" i="6"/>
  <c r="C282" i="6"/>
  <c r="C281" i="6"/>
  <c r="A281" i="6"/>
  <c r="A280" i="6"/>
  <c r="C280" i="6"/>
  <c r="C279" i="6"/>
  <c r="A279" i="6"/>
  <c r="A278" i="6"/>
  <c r="C278" i="6"/>
  <c r="C277" i="6"/>
  <c r="A277" i="6"/>
  <c r="A276" i="6"/>
  <c r="C276" i="6"/>
  <c r="C275" i="6"/>
  <c r="A275" i="6"/>
  <c r="A274" i="6"/>
  <c r="C274" i="6"/>
  <c r="C273" i="6"/>
  <c r="A273" i="6"/>
  <c r="A272" i="6"/>
  <c r="C272" i="6"/>
  <c r="A270" i="6"/>
  <c r="B270" i="6"/>
  <c r="C270" i="6"/>
  <c r="A262" i="6"/>
  <c r="B262" i="6"/>
  <c r="C262" i="6"/>
  <c r="A254" i="6"/>
  <c r="B254" i="6"/>
  <c r="C254" i="6"/>
  <c r="A208" i="6"/>
  <c r="B208" i="6"/>
  <c r="C208" i="6"/>
  <c r="A200" i="6"/>
  <c r="B200" i="6"/>
  <c r="C200" i="6"/>
  <c r="A192" i="6"/>
  <c r="B192" i="6"/>
  <c r="C192" i="6"/>
  <c r="A184" i="6"/>
  <c r="B184" i="6"/>
  <c r="C184" i="6"/>
  <c r="A176" i="6"/>
  <c r="B176" i="6"/>
  <c r="C176" i="6"/>
  <c r="A168" i="6"/>
  <c r="B168" i="6"/>
  <c r="C168" i="6"/>
  <c r="A160" i="6"/>
  <c r="B160" i="6"/>
  <c r="C160" i="6"/>
  <c r="A152" i="6"/>
  <c r="B152" i="6"/>
  <c r="C152" i="6"/>
  <c r="A144" i="6"/>
  <c r="B144" i="6"/>
  <c r="C144" i="6"/>
  <c r="A136" i="6"/>
  <c r="B136" i="6"/>
  <c r="C136" i="6"/>
  <c r="A128" i="6"/>
  <c r="B128" i="6"/>
  <c r="C128" i="6"/>
  <c r="A120" i="6"/>
  <c r="B120" i="6"/>
  <c r="C120" i="6"/>
  <c r="A271" i="6"/>
  <c r="A269" i="6"/>
  <c r="A267" i="6"/>
  <c r="A265" i="6"/>
  <c r="A263" i="6"/>
  <c r="A261" i="6"/>
  <c r="A259" i="6"/>
  <c r="A257" i="6"/>
  <c r="A255" i="6"/>
  <c r="A253" i="6"/>
  <c r="A56" i="6"/>
  <c r="B56" i="6"/>
  <c r="C56" i="6"/>
  <c r="A48" i="6"/>
  <c r="B48" i="6"/>
  <c r="C48" i="6"/>
  <c r="A40" i="6"/>
  <c r="B40" i="6"/>
  <c r="C40" i="6"/>
  <c r="A32" i="6"/>
  <c r="B32" i="6"/>
  <c r="C32" i="6"/>
  <c r="A24" i="6"/>
  <c r="B24" i="6"/>
  <c r="C24" i="6"/>
  <c r="A16" i="6"/>
  <c r="B16" i="6"/>
  <c r="C16" i="6"/>
  <c r="A8" i="6"/>
  <c r="B8" i="6"/>
  <c r="C8" i="6"/>
  <c r="B116" i="6"/>
  <c r="B112" i="6"/>
  <c r="A58" i="6"/>
  <c r="B58" i="6"/>
  <c r="C58" i="6"/>
  <c r="A50" i="6"/>
  <c r="B50" i="6"/>
  <c r="C50" i="6"/>
  <c r="A46" i="6"/>
  <c r="B46" i="6"/>
  <c r="C46" i="6"/>
  <c r="A38" i="6"/>
  <c r="B38" i="6"/>
  <c r="C38" i="6"/>
  <c r="A30" i="6"/>
  <c r="B30" i="6"/>
  <c r="C30" i="6"/>
  <c r="A22" i="6"/>
  <c r="B22" i="6"/>
  <c r="C22" i="6"/>
  <c r="A14" i="6"/>
  <c r="B14" i="6"/>
  <c r="C14" i="6"/>
  <c r="A6" i="6"/>
  <c r="B6" i="6"/>
  <c r="C6" i="6"/>
  <c r="A116" i="6"/>
  <c r="A112" i="6"/>
  <c r="A110" i="6"/>
  <c r="C110" i="6"/>
  <c r="C109" i="6"/>
  <c r="A109" i="6"/>
  <c r="A108" i="6"/>
  <c r="C108" i="6"/>
  <c r="C107" i="6"/>
  <c r="A107" i="6"/>
  <c r="A106" i="6"/>
  <c r="C106" i="6"/>
  <c r="C105" i="6"/>
  <c r="A105" i="6"/>
  <c r="A104" i="6"/>
  <c r="C104" i="6"/>
  <c r="C103" i="6"/>
  <c r="A103" i="6"/>
  <c r="A102" i="6"/>
  <c r="C102" i="6"/>
  <c r="C101" i="6"/>
  <c r="A101" i="6"/>
  <c r="A100" i="6"/>
  <c r="C100" i="6"/>
  <c r="C99" i="6"/>
  <c r="A99" i="6"/>
  <c r="A98" i="6"/>
  <c r="C98" i="6"/>
  <c r="C97" i="6"/>
  <c r="A97" i="6"/>
  <c r="A96" i="6"/>
  <c r="C96" i="6"/>
  <c r="C95" i="6"/>
  <c r="A95" i="6"/>
  <c r="A94" i="6"/>
  <c r="C94" i="6"/>
  <c r="C93" i="6"/>
  <c r="A93" i="6"/>
  <c r="A92" i="6"/>
  <c r="C92" i="6"/>
  <c r="C91" i="6"/>
  <c r="A91" i="6"/>
  <c r="A90" i="6"/>
  <c r="C90" i="6"/>
  <c r="C89" i="6"/>
  <c r="A89" i="6"/>
  <c r="A88" i="6"/>
  <c r="C88" i="6"/>
  <c r="C87" i="6"/>
  <c r="A87" i="6"/>
  <c r="A86" i="6"/>
  <c r="C86" i="6"/>
  <c r="C85" i="6"/>
  <c r="A85" i="6"/>
  <c r="A84" i="6"/>
  <c r="C84" i="6"/>
  <c r="C83" i="6"/>
  <c r="A83" i="6"/>
  <c r="A82" i="6"/>
  <c r="C82" i="6"/>
  <c r="C81" i="6"/>
  <c r="A81" i="6"/>
  <c r="A80" i="6"/>
  <c r="C80" i="6"/>
  <c r="C79" i="6"/>
  <c r="A79" i="6"/>
  <c r="A78" i="6"/>
  <c r="C78" i="6"/>
  <c r="C77" i="6"/>
  <c r="A77" i="6"/>
  <c r="A76" i="6"/>
  <c r="C76" i="6"/>
  <c r="C75" i="6"/>
  <c r="A75" i="6"/>
  <c r="A74" i="6"/>
  <c r="C74" i="6"/>
  <c r="C73" i="6"/>
  <c r="A73" i="6"/>
  <c r="A72" i="6"/>
  <c r="C72" i="6"/>
  <c r="C71" i="6"/>
  <c r="A71" i="6"/>
  <c r="A70" i="6"/>
  <c r="C70" i="6"/>
  <c r="C69" i="6"/>
  <c r="A69" i="6"/>
  <c r="A68" i="6"/>
  <c r="C68" i="6"/>
  <c r="C67" i="6"/>
  <c r="A67" i="6"/>
  <c r="A66" i="6"/>
  <c r="C66" i="6"/>
  <c r="C65" i="6"/>
  <c r="A65" i="6"/>
  <c r="A64" i="6"/>
  <c r="C64" i="6"/>
  <c r="C63" i="6"/>
  <c r="A63" i="6"/>
  <c r="A62" i="6"/>
  <c r="C62" i="6"/>
  <c r="A60" i="6"/>
  <c r="B60" i="6"/>
  <c r="C60" i="6"/>
  <c r="A52" i="6"/>
  <c r="B52" i="6"/>
  <c r="C52" i="6"/>
  <c r="A44" i="6"/>
  <c r="B44" i="6"/>
  <c r="C44" i="6"/>
  <c r="A36" i="6"/>
  <c r="B36" i="6"/>
  <c r="C36" i="6"/>
  <c r="A28" i="6"/>
  <c r="B28" i="6"/>
  <c r="C28" i="6"/>
  <c r="A20" i="6"/>
  <c r="B20" i="6"/>
  <c r="C20" i="6"/>
  <c r="A12" i="6"/>
  <c r="B12" i="6"/>
  <c r="C12" i="6"/>
  <c r="A4" i="6"/>
  <c r="B4" i="6"/>
  <c r="C4" i="6"/>
  <c r="A61" i="6"/>
  <c r="A59" i="6"/>
  <c r="A57" i="6"/>
  <c r="A55" i="6"/>
  <c r="A53" i="6"/>
  <c r="A51" i="6"/>
  <c r="A49" i="6"/>
  <c r="L603" i="6" l="1"/>
  <c r="L604" i="6"/>
  <c r="L605" i="6"/>
  <c r="I606" i="6"/>
  <c r="L606" i="6"/>
  <c r="I607" i="6"/>
  <c r="L607" i="6"/>
  <c r="I608" i="6"/>
  <c r="L608" i="6"/>
  <c r="I609" i="6"/>
  <c r="L609" i="6"/>
  <c r="I610" i="6"/>
  <c r="L610" i="6"/>
  <c r="I611" i="6"/>
  <c r="L611" i="6"/>
  <c r="I612" i="6"/>
  <c r="L612" i="6"/>
  <c r="I613" i="6"/>
  <c r="L613" i="6"/>
  <c r="I614" i="6"/>
  <c r="L614" i="6"/>
  <c r="I615" i="6"/>
  <c r="L615" i="6"/>
  <c r="I616" i="6"/>
  <c r="L616" i="6"/>
  <c r="I617" i="6"/>
  <c r="L617" i="6"/>
  <c r="I618" i="6"/>
  <c r="L618" i="6"/>
  <c r="I619" i="6"/>
  <c r="L619" i="6"/>
  <c r="I620" i="6"/>
  <c r="L620" i="6"/>
  <c r="I621" i="6"/>
  <c r="L621" i="6"/>
  <c r="I622" i="6"/>
  <c r="L622" i="6"/>
  <c r="I623" i="6"/>
  <c r="L623" i="6"/>
  <c r="I624" i="6"/>
  <c r="L624" i="6"/>
  <c r="I625" i="6"/>
  <c r="L625" i="6"/>
  <c r="I626" i="6"/>
  <c r="L626" i="6"/>
  <c r="I627" i="6"/>
  <c r="L627" i="6"/>
  <c r="I628" i="6"/>
  <c r="L628" i="6"/>
  <c r="I629" i="6"/>
  <c r="L629" i="6"/>
  <c r="I630" i="6"/>
  <c r="L630" i="6"/>
  <c r="I631" i="6"/>
  <c r="L631" i="6"/>
  <c r="I632" i="6"/>
  <c r="L632" i="6"/>
  <c r="I633" i="6"/>
  <c r="L633" i="6"/>
  <c r="I634" i="6"/>
  <c r="L634" i="6"/>
  <c r="I635" i="6"/>
  <c r="L635" i="6"/>
  <c r="L636" i="6"/>
  <c r="I637" i="6"/>
  <c r="L637" i="6"/>
  <c r="I638" i="6"/>
  <c r="L638" i="6"/>
  <c r="I639" i="6"/>
  <c r="L639" i="6"/>
  <c r="I640" i="6"/>
  <c r="L640" i="6"/>
  <c r="I641" i="6"/>
  <c r="L641" i="6"/>
  <c r="I642" i="6"/>
  <c r="L642" i="6"/>
  <c r="I643" i="6"/>
  <c r="L643" i="6"/>
  <c r="I644" i="6"/>
  <c r="L644" i="6"/>
  <c r="I645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I659" i="6"/>
  <c r="L659" i="6"/>
  <c r="I660" i="6"/>
  <c r="L660" i="6"/>
  <c r="I661" i="6"/>
  <c r="L661" i="6"/>
  <c r="I662" i="6"/>
  <c r="L662" i="6"/>
  <c r="I663" i="6"/>
  <c r="L663" i="6"/>
  <c r="I664" i="6"/>
  <c r="L664" i="6"/>
  <c r="I665" i="6"/>
  <c r="L665" i="6"/>
  <c r="I666" i="6"/>
  <c r="L666" i="6"/>
  <c r="I667" i="6"/>
  <c r="L667" i="6"/>
  <c r="I668" i="6"/>
  <c r="L668" i="6"/>
  <c r="I669" i="6"/>
  <c r="L669" i="6"/>
  <c r="I670" i="6"/>
  <c r="L670" i="6"/>
  <c r="I671" i="6"/>
  <c r="L671" i="6"/>
  <c r="I672" i="6"/>
  <c r="L672" i="6"/>
  <c r="I673" i="6"/>
  <c r="L673" i="6"/>
  <c r="I674" i="6"/>
  <c r="L674" i="6"/>
  <c r="L675" i="6"/>
  <c r="I676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I692" i="6"/>
  <c r="L692" i="6"/>
  <c r="L693" i="6"/>
  <c r="I694" i="6"/>
  <c r="L694" i="6"/>
  <c r="L695" i="6"/>
  <c r="I696" i="6"/>
  <c r="L696" i="6"/>
  <c r="I697" i="6"/>
  <c r="L697" i="6"/>
  <c r="I698" i="6"/>
  <c r="L698" i="6"/>
  <c r="I699" i="6"/>
  <c r="L699" i="6"/>
  <c r="L700" i="6"/>
  <c r="I701" i="6"/>
  <c r="L701" i="6"/>
  <c r="I702" i="6"/>
  <c r="L702" i="6"/>
  <c r="I703" i="6"/>
  <c r="L703" i="6"/>
  <c r="I704" i="6"/>
  <c r="L704" i="6"/>
  <c r="I705" i="6"/>
  <c r="L705" i="6"/>
  <c r="L706" i="6"/>
  <c r="I707" i="6"/>
  <c r="L707" i="6"/>
  <c r="I708" i="6"/>
  <c r="L708" i="6"/>
  <c r="L709" i="6"/>
  <c r="I710" i="6"/>
  <c r="L710" i="6"/>
  <c r="I711" i="6"/>
  <c r="L711" i="6"/>
  <c r="I712" i="6"/>
  <c r="L712" i="6"/>
  <c r="I713" i="6"/>
  <c r="L713" i="6"/>
  <c r="I714" i="6"/>
  <c r="L714" i="6"/>
  <c r="I715" i="6"/>
  <c r="L715" i="6"/>
  <c r="I716" i="6"/>
  <c r="L716" i="6"/>
  <c r="I717" i="6"/>
  <c r="L717" i="6"/>
  <c r="I718" i="6"/>
  <c r="L718" i="6"/>
  <c r="I719" i="6"/>
  <c r="L719" i="6"/>
  <c r="I720" i="6"/>
  <c r="L720" i="6"/>
  <c r="I721" i="6"/>
  <c r="L721" i="6"/>
  <c r="I722" i="6"/>
  <c r="L722" i="6"/>
  <c r="I723" i="6"/>
  <c r="L723" i="6"/>
  <c r="I724" i="6"/>
  <c r="L724" i="6"/>
  <c r="I725" i="6"/>
  <c r="L725" i="6"/>
  <c r="I726" i="6"/>
  <c r="L726" i="6"/>
  <c r="I727" i="6"/>
  <c r="L727" i="6"/>
  <c r="I728" i="6"/>
  <c r="L728" i="6"/>
  <c r="I729" i="6"/>
  <c r="L729" i="6"/>
  <c r="I730" i="6"/>
  <c r="L730" i="6"/>
  <c r="L731" i="6"/>
  <c r="L732" i="6"/>
  <c r="L733" i="6"/>
  <c r="L734" i="6"/>
  <c r="L735" i="6"/>
  <c r="L736" i="6"/>
  <c r="I737" i="6"/>
  <c r="L737" i="6"/>
  <c r="I738" i="6"/>
  <c r="L738" i="6"/>
  <c r="I739" i="6"/>
  <c r="L739" i="6"/>
  <c r="I740" i="6"/>
  <c r="L740" i="6"/>
  <c r="I741" i="6"/>
  <c r="L741" i="6"/>
  <c r="I742" i="6"/>
  <c r="L742" i="6"/>
  <c r="I743" i="6"/>
  <c r="L743" i="6"/>
  <c r="I744" i="6"/>
  <c r="L744" i="6"/>
  <c r="I745" i="6"/>
  <c r="L745" i="6"/>
  <c r="I746" i="6"/>
  <c r="L746" i="6"/>
  <c r="I747" i="6"/>
  <c r="L747" i="6"/>
  <c r="I748" i="6"/>
  <c r="L748" i="6"/>
  <c r="I749" i="6"/>
  <c r="L749" i="6"/>
  <c r="I750" i="6"/>
  <c r="L750" i="6"/>
  <c r="I751" i="6"/>
  <c r="L751" i="6"/>
  <c r="I752" i="6"/>
  <c r="L752" i="6"/>
  <c r="I753" i="6"/>
  <c r="L753" i="6"/>
  <c r="I754" i="6"/>
  <c r="L754" i="6"/>
  <c r="I755" i="6"/>
  <c r="L755" i="6"/>
  <c r="I756" i="6"/>
  <c r="L756" i="6"/>
  <c r="I757" i="6"/>
  <c r="L757" i="6"/>
  <c r="I758" i="6"/>
  <c r="L758" i="6"/>
  <c r="I759" i="6"/>
  <c r="L759" i="6"/>
  <c r="I760" i="6"/>
  <c r="L760" i="6"/>
  <c r="I761" i="6"/>
  <c r="L761" i="6"/>
  <c r="I762" i="6"/>
  <c r="L762" i="6"/>
  <c r="I763" i="6"/>
  <c r="L763" i="6"/>
  <c r="I764" i="6"/>
  <c r="L764" i="6"/>
  <c r="I765" i="6"/>
  <c r="L765" i="6"/>
  <c r="I766" i="6"/>
  <c r="L766" i="6"/>
  <c r="I767" i="6"/>
  <c r="L767" i="6"/>
  <c r="I768" i="6"/>
  <c r="L768" i="6"/>
  <c r="I769" i="6"/>
  <c r="L769" i="6"/>
  <c r="I770" i="6"/>
  <c r="L770" i="6"/>
  <c r="I771" i="6"/>
  <c r="L771" i="6"/>
  <c r="I772" i="6"/>
  <c r="L772" i="6"/>
  <c r="I773" i="6"/>
  <c r="L773" i="6"/>
  <c r="L774" i="6"/>
  <c r="I775" i="6"/>
  <c r="L775" i="6"/>
  <c r="I776" i="6"/>
  <c r="L776" i="6"/>
  <c r="I777" i="6"/>
  <c r="L777" i="6"/>
  <c r="I778" i="6"/>
  <c r="L778" i="6"/>
  <c r="I779" i="6"/>
  <c r="L779" i="6"/>
  <c r="I780" i="6"/>
  <c r="L780" i="6"/>
  <c r="I781" i="6"/>
  <c r="L781" i="6"/>
  <c r="I782" i="6"/>
  <c r="L782" i="6"/>
  <c r="I783" i="6"/>
  <c r="L783" i="6"/>
  <c r="I784" i="6"/>
  <c r="L784" i="6"/>
  <c r="I785" i="6"/>
  <c r="L785" i="6"/>
  <c r="I786" i="6"/>
  <c r="L786" i="6"/>
  <c r="I787" i="6"/>
  <c r="L787" i="6"/>
  <c r="I788" i="6"/>
  <c r="L788" i="6"/>
  <c r="I789" i="6"/>
  <c r="L789" i="6"/>
  <c r="I790" i="6"/>
  <c r="L790" i="6"/>
  <c r="I791" i="6"/>
  <c r="L791" i="6"/>
  <c r="L792" i="6"/>
  <c r="L793" i="6"/>
  <c r="L794" i="6"/>
  <c r="L795" i="6"/>
  <c r="L796" i="6"/>
  <c r="L797" i="6"/>
  <c r="L798" i="6"/>
  <c r="L799" i="6"/>
  <c r="L800" i="6"/>
  <c r="L801" i="6"/>
  <c r="I802" i="6"/>
  <c r="L802" i="6"/>
  <c r="I803" i="6"/>
  <c r="L803" i="6"/>
  <c r="I804" i="6"/>
  <c r="L804" i="6"/>
  <c r="I805" i="6"/>
  <c r="L805" i="6"/>
  <c r="L806" i="6"/>
  <c r="I807" i="6"/>
  <c r="L807" i="6"/>
  <c r="L808" i="6"/>
  <c r="I809" i="6"/>
  <c r="L809" i="6"/>
  <c r="L810" i="6"/>
  <c r="I811" i="6"/>
  <c r="L811" i="6"/>
  <c r="L812" i="6"/>
  <c r="I813" i="6"/>
  <c r="L813" i="6"/>
  <c r="L814" i="6"/>
  <c r="I815" i="6"/>
  <c r="L815" i="6"/>
  <c r="L816" i="6"/>
  <c r="I817" i="6"/>
  <c r="L817" i="6"/>
  <c r="I818" i="6"/>
  <c r="L818" i="6"/>
  <c r="I819" i="6"/>
  <c r="L819" i="6"/>
  <c r="I820" i="6"/>
  <c r="L820" i="6"/>
  <c r="I821" i="6"/>
  <c r="L821" i="6"/>
  <c r="I822" i="6"/>
  <c r="L822" i="6"/>
  <c r="I823" i="6"/>
  <c r="L823" i="6"/>
  <c r="I824" i="6"/>
  <c r="L824" i="6"/>
  <c r="I825" i="6"/>
  <c r="L825" i="6"/>
  <c r="I826" i="6"/>
  <c r="L826" i="6"/>
  <c r="L827" i="6"/>
  <c r="I828" i="6"/>
  <c r="L828" i="6"/>
  <c r="I829" i="6"/>
  <c r="L829" i="6"/>
  <c r="I830" i="6"/>
  <c r="L830" i="6"/>
  <c r="I831" i="6"/>
  <c r="L831" i="6"/>
  <c r="I832" i="6"/>
  <c r="L832" i="6"/>
  <c r="I833" i="6"/>
  <c r="L833" i="6"/>
  <c r="L834" i="6"/>
  <c r="I835" i="6"/>
  <c r="L835" i="6"/>
  <c r="I836" i="6"/>
  <c r="L836" i="6"/>
  <c r="L837" i="6"/>
  <c r="I838" i="6"/>
  <c r="L838" i="6"/>
  <c r="L839" i="6"/>
  <c r="I840" i="6"/>
  <c r="L840" i="6"/>
  <c r="I841" i="6"/>
  <c r="L841" i="6"/>
  <c r="I842" i="6"/>
  <c r="L842" i="6"/>
  <c r="I843" i="6"/>
  <c r="L843" i="6"/>
  <c r="I844" i="6"/>
  <c r="L844" i="6"/>
  <c r="I845" i="6"/>
  <c r="L845" i="6"/>
  <c r="I846" i="6"/>
  <c r="L846" i="6"/>
  <c r="I847" i="6"/>
  <c r="L847" i="6"/>
  <c r="I848" i="6"/>
  <c r="L848" i="6"/>
  <c r="I849" i="6"/>
  <c r="L849" i="6"/>
  <c r="I850" i="6"/>
  <c r="L850" i="6"/>
  <c r="I851" i="6"/>
  <c r="L851" i="6"/>
  <c r="I852" i="6"/>
  <c r="L852" i="6"/>
  <c r="I853" i="6"/>
  <c r="L853" i="6"/>
  <c r="I854" i="6"/>
  <c r="L854" i="6"/>
  <c r="L855" i="6"/>
  <c r="I856" i="6"/>
  <c r="L856" i="6"/>
  <c r="I857" i="6"/>
  <c r="L857" i="6"/>
  <c r="L858" i="6"/>
  <c r="I859" i="6"/>
  <c r="L859" i="6"/>
  <c r="I860" i="6"/>
  <c r="L860" i="6"/>
  <c r="I861" i="6"/>
  <c r="L861" i="6"/>
  <c r="I862" i="6"/>
  <c r="L862" i="6"/>
  <c r="I863" i="6"/>
  <c r="L863" i="6"/>
  <c r="I864" i="6"/>
  <c r="L864" i="6"/>
  <c r="I865" i="6"/>
  <c r="L865" i="6"/>
  <c r="I866" i="6"/>
  <c r="L866" i="6"/>
  <c r="I867" i="6"/>
  <c r="L867" i="6"/>
  <c r="I868" i="6"/>
  <c r="L868" i="6"/>
  <c r="I869" i="6"/>
  <c r="L869" i="6"/>
  <c r="I870" i="6"/>
  <c r="L870" i="6"/>
  <c r="I871" i="6"/>
  <c r="L871" i="6"/>
  <c r="I872" i="6"/>
  <c r="L872" i="6"/>
  <c r="I873" i="6"/>
  <c r="L873" i="6"/>
  <c r="I874" i="6"/>
  <c r="L874" i="6"/>
  <c r="I875" i="6"/>
  <c r="L875" i="6"/>
  <c r="I876" i="6"/>
  <c r="L876" i="6"/>
  <c r="I877" i="6"/>
  <c r="L877" i="6"/>
  <c r="I878" i="6"/>
  <c r="L878" i="6"/>
  <c r="I879" i="6"/>
  <c r="L879" i="6"/>
  <c r="I880" i="6"/>
  <c r="L880" i="6"/>
  <c r="I881" i="6"/>
  <c r="L881" i="6"/>
  <c r="I882" i="6"/>
  <c r="L882" i="6"/>
  <c r="I883" i="6"/>
  <c r="L883" i="6"/>
  <c r="I884" i="6"/>
  <c r="L884" i="6"/>
  <c r="I885" i="6"/>
  <c r="L885" i="6"/>
  <c r="I886" i="6"/>
  <c r="L886" i="6"/>
  <c r="I887" i="6"/>
  <c r="L887" i="6"/>
  <c r="I888" i="6"/>
  <c r="L888" i="6"/>
  <c r="I889" i="6"/>
  <c r="L889" i="6"/>
  <c r="I890" i="6"/>
  <c r="L890" i="6"/>
  <c r="I891" i="6"/>
  <c r="L891" i="6"/>
  <c r="I892" i="6"/>
  <c r="L892" i="6"/>
  <c r="I893" i="6"/>
  <c r="L893" i="6"/>
  <c r="I894" i="6"/>
  <c r="L894" i="6"/>
  <c r="I895" i="6"/>
  <c r="L895" i="6"/>
  <c r="I896" i="6"/>
  <c r="L896" i="6"/>
  <c r="I897" i="6"/>
  <c r="L897" i="6"/>
  <c r="I898" i="6"/>
  <c r="L898" i="6"/>
  <c r="I899" i="6"/>
  <c r="L899" i="6"/>
  <c r="I900" i="6"/>
  <c r="L900" i="6"/>
  <c r="I901" i="6"/>
  <c r="L901" i="6"/>
  <c r="I902" i="6"/>
  <c r="L902" i="6"/>
  <c r="H812" i="6" l="1"/>
  <c r="J814" i="6"/>
  <c r="K814" i="6" s="1"/>
  <c r="J812" i="6"/>
  <c r="K812" i="6" s="1"/>
  <c r="M781" i="6"/>
  <c r="M700" i="6"/>
  <c r="H648" i="6"/>
  <c r="M770" i="6"/>
  <c r="H767" i="6"/>
  <c r="H766" i="6"/>
  <c r="M741" i="6"/>
  <c r="H634" i="6"/>
  <c r="M633" i="6"/>
  <c r="H631" i="6"/>
  <c r="H630" i="6"/>
  <c r="H629" i="6"/>
  <c r="M628" i="6"/>
  <c r="H862" i="6"/>
  <c r="H806" i="6"/>
  <c r="M777" i="6"/>
  <c r="H709" i="6"/>
  <c r="M636" i="6"/>
  <c r="H793" i="6"/>
  <c r="M740" i="6"/>
  <c r="H814" i="6"/>
  <c r="J806" i="6"/>
  <c r="K806" i="6" s="1"/>
  <c r="M802" i="6"/>
  <c r="M736" i="6"/>
  <c r="M706" i="6"/>
  <c r="M667" i="6"/>
  <c r="M650" i="6"/>
  <c r="H864" i="6"/>
  <c r="J839" i="6"/>
  <c r="K839" i="6" s="1"/>
  <c r="J837" i="6"/>
  <c r="K837" i="6" s="1"/>
  <c r="J834" i="6"/>
  <c r="K834" i="6" s="1"/>
  <c r="J827" i="6"/>
  <c r="K827" i="6" s="1"/>
  <c r="H816" i="6"/>
  <c r="J810" i="6"/>
  <c r="K810" i="6" s="1"/>
  <c r="H808" i="6"/>
  <c r="H799" i="6"/>
  <c r="M745" i="6"/>
  <c r="M738" i="6"/>
  <c r="M702" i="6"/>
  <c r="H671" i="6"/>
  <c r="H650" i="6"/>
  <c r="H636" i="6"/>
  <c r="J821" i="6"/>
  <c r="K821" i="6" s="1"/>
  <c r="J816" i="6"/>
  <c r="K816" i="6" s="1"/>
  <c r="J808" i="6"/>
  <c r="K808" i="6" s="1"/>
  <c r="H656" i="6"/>
  <c r="I839" i="6"/>
  <c r="I827" i="6"/>
  <c r="M785" i="6"/>
  <c r="H784" i="6"/>
  <c r="J826" i="6"/>
  <c r="K826" i="6" s="1"/>
  <c r="J836" i="6"/>
  <c r="K836" i="6" s="1"/>
  <c r="J835" i="6"/>
  <c r="K835" i="6" s="1"/>
  <c r="J833" i="6"/>
  <c r="K833" i="6" s="1"/>
  <c r="J832" i="6"/>
  <c r="K832" i="6" s="1"/>
  <c r="J823" i="6"/>
  <c r="K823" i="6" s="1"/>
  <c r="J841" i="6"/>
  <c r="K841" i="6" s="1"/>
  <c r="H776" i="6"/>
  <c r="M708" i="6"/>
  <c r="H707" i="6"/>
  <c r="M869" i="6"/>
  <c r="J817" i="6"/>
  <c r="K817" i="6" s="1"/>
  <c r="H755" i="6"/>
  <c r="H754" i="6"/>
  <c r="H753" i="6"/>
  <c r="H752" i="6"/>
  <c r="H744" i="6"/>
  <c r="H743" i="6"/>
  <c r="H742" i="6"/>
  <c r="J666" i="6"/>
  <c r="K666" i="6" s="1"/>
  <c r="J813" i="6"/>
  <c r="K813" i="6" s="1"/>
  <c r="H773" i="6"/>
  <c r="H765" i="6"/>
  <c r="H764" i="6"/>
  <c r="H751" i="6"/>
  <c r="H750" i="6"/>
  <c r="H749" i="6"/>
  <c r="H748" i="6"/>
  <c r="H741" i="6"/>
  <c r="M737" i="6"/>
  <c r="J705" i="6"/>
  <c r="K705" i="6" s="1"/>
  <c r="M703" i="6"/>
  <c r="H702" i="6"/>
  <c r="H652" i="6"/>
  <c r="M627" i="6"/>
  <c r="J859" i="6"/>
  <c r="K859" i="6" s="1"/>
  <c r="J850" i="6"/>
  <c r="K850" i="6" s="1"/>
  <c r="J838" i="6"/>
  <c r="K838" i="6" s="1"/>
  <c r="J829" i="6"/>
  <c r="K829" i="6" s="1"/>
  <c r="H787" i="6"/>
  <c r="H786" i="6"/>
  <c r="H785" i="6"/>
  <c r="H778" i="6"/>
  <c r="H777" i="6"/>
  <c r="M773" i="6"/>
  <c r="H772" i="6"/>
  <c r="H771" i="6"/>
  <c r="J627" i="6"/>
  <c r="K627" i="6" s="1"/>
  <c r="M626" i="6"/>
  <c r="M625" i="6"/>
  <c r="M876" i="6"/>
  <c r="M875" i="6"/>
  <c r="H802" i="6"/>
  <c r="I636" i="6"/>
  <c r="J636" i="6"/>
  <c r="K636" i="6" s="1"/>
  <c r="H882" i="6"/>
  <c r="H880" i="6"/>
  <c r="J858" i="6"/>
  <c r="K858" i="6" s="1"/>
  <c r="I858" i="6"/>
  <c r="I837" i="6"/>
  <c r="I814" i="6"/>
  <c r="I810" i="6"/>
  <c r="H810" i="6"/>
  <c r="I806" i="6"/>
  <c r="I709" i="6"/>
  <c r="J709" i="6"/>
  <c r="K709" i="6" s="1"/>
  <c r="I700" i="6"/>
  <c r="J700" i="6"/>
  <c r="K700" i="6" s="1"/>
  <c r="J855" i="6"/>
  <c r="K855" i="6" s="1"/>
  <c r="I855" i="6"/>
  <c r="I834" i="6"/>
  <c r="I816" i="6"/>
  <c r="I812" i="6"/>
  <c r="I808" i="6"/>
  <c r="J802" i="6"/>
  <c r="K802" i="6" s="1"/>
  <c r="I774" i="6"/>
  <c r="H774" i="6"/>
  <c r="I706" i="6"/>
  <c r="H706" i="6"/>
  <c r="J706" i="6"/>
  <c r="K706" i="6" s="1"/>
  <c r="H855" i="6"/>
  <c r="J851" i="6"/>
  <c r="K851" i="6" s="1"/>
  <c r="J843" i="6"/>
  <c r="K843" i="6" s="1"/>
  <c r="J830" i="6"/>
  <c r="K830" i="6" s="1"/>
  <c r="J824" i="6"/>
  <c r="K824" i="6" s="1"/>
  <c r="H780" i="6"/>
  <c r="H779" i="6"/>
  <c r="H770" i="6"/>
  <c r="H769" i="6"/>
  <c r="H768" i="6"/>
  <c r="H757" i="6"/>
  <c r="H756" i="6"/>
  <c r="H745" i="6"/>
  <c r="M739" i="6"/>
  <c r="H738" i="6"/>
  <c r="M709" i="6"/>
  <c r="M678" i="6"/>
  <c r="M648" i="6"/>
  <c r="J628" i="6"/>
  <c r="K628" i="6" s="1"/>
  <c r="J624" i="6"/>
  <c r="K624" i="6" s="1"/>
  <c r="M774" i="6"/>
  <c r="M874" i="6"/>
  <c r="J840" i="6"/>
  <c r="K840" i="6" s="1"/>
  <c r="J831" i="6"/>
  <c r="K831" i="6" s="1"/>
  <c r="J828" i="6"/>
  <c r="K828" i="6" s="1"/>
  <c r="J825" i="6"/>
  <c r="K825" i="6" s="1"/>
  <c r="J822" i="6"/>
  <c r="K822" i="6" s="1"/>
  <c r="M804" i="6"/>
  <c r="M803" i="6"/>
  <c r="H783" i="6"/>
  <c r="H782" i="6"/>
  <c r="H781" i="6"/>
  <c r="H775" i="6"/>
  <c r="H763" i="6"/>
  <c r="H762" i="6"/>
  <c r="H761" i="6"/>
  <c r="H760" i="6"/>
  <c r="H759" i="6"/>
  <c r="H758" i="6"/>
  <c r="H747" i="6"/>
  <c r="H746" i="6"/>
  <c r="H740" i="6"/>
  <c r="J716" i="6"/>
  <c r="K716" i="6" s="1"/>
  <c r="M716" i="6"/>
  <c r="H715" i="6"/>
  <c r="M714" i="6"/>
  <c r="H713" i="6"/>
  <c r="H712" i="6"/>
  <c r="M711" i="6"/>
  <c r="J702" i="6"/>
  <c r="K702" i="6" s="1"/>
  <c r="H658" i="6"/>
  <c r="M656" i="6"/>
  <c r="J638" i="6"/>
  <c r="K638" i="6" s="1"/>
  <c r="M638" i="6"/>
  <c r="H628" i="6"/>
  <c r="H623" i="6"/>
  <c r="H622" i="6"/>
  <c r="H621" i="6"/>
  <c r="H620" i="6"/>
  <c r="H619" i="6"/>
  <c r="H618" i="6"/>
  <c r="H617" i="6"/>
  <c r="H616" i="6"/>
  <c r="H615" i="6"/>
  <c r="H614" i="6"/>
  <c r="H613" i="6"/>
  <c r="H612" i="6"/>
  <c r="H611" i="6"/>
  <c r="H610" i="6"/>
  <c r="H609" i="6"/>
  <c r="H608" i="6"/>
  <c r="H607" i="6"/>
  <c r="H606" i="6"/>
  <c r="J853" i="6"/>
  <c r="K853" i="6" s="1"/>
  <c r="H863" i="6"/>
  <c r="J861" i="6"/>
  <c r="K861" i="6" s="1"/>
  <c r="M861" i="6"/>
  <c r="H854" i="6"/>
  <c r="H798" i="6"/>
  <c r="M786" i="6"/>
  <c r="M782" i="6"/>
  <c r="M769" i="6"/>
  <c r="H736" i="6"/>
  <c r="J719" i="6"/>
  <c r="K719" i="6" s="1"/>
  <c r="J713" i="6"/>
  <c r="K713" i="6" s="1"/>
  <c r="J707" i="6"/>
  <c r="K707" i="6" s="1"/>
  <c r="J703" i="6"/>
  <c r="K703" i="6" s="1"/>
  <c r="J701" i="6"/>
  <c r="K701" i="6" s="1"/>
  <c r="M701" i="6"/>
  <c r="H646" i="6"/>
  <c r="J642" i="6"/>
  <c r="K642" i="6" s="1"/>
  <c r="M642" i="6"/>
  <c r="J634" i="6"/>
  <c r="K634" i="6" s="1"/>
  <c r="M634" i="6"/>
  <c r="J632" i="6"/>
  <c r="K632" i="6" s="1"/>
  <c r="M632" i="6"/>
  <c r="J623" i="6"/>
  <c r="K623" i="6" s="1"/>
  <c r="M865" i="6"/>
  <c r="H665" i="6"/>
  <c r="H642" i="6"/>
  <c r="J865" i="6"/>
  <c r="K865" i="6" s="1"/>
  <c r="J674" i="6"/>
  <c r="K674" i="6" s="1"/>
  <c r="M674" i="6"/>
  <c r="H663" i="6"/>
  <c r="J644" i="6"/>
  <c r="K644" i="6" s="1"/>
  <c r="H644" i="6"/>
  <c r="J631" i="6"/>
  <c r="K631" i="6" s="1"/>
  <c r="J870" i="6"/>
  <c r="K870" i="6" s="1"/>
  <c r="M853" i="6"/>
  <c r="J866" i="6"/>
  <c r="K866" i="6" s="1"/>
  <c r="J857" i="6"/>
  <c r="K857" i="6" s="1"/>
  <c r="J849" i="6"/>
  <c r="K849" i="6" s="1"/>
  <c r="H845" i="6"/>
  <c r="J820" i="6"/>
  <c r="K820" i="6" s="1"/>
  <c r="M882" i="6"/>
  <c r="J818" i="6"/>
  <c r="K818" i="6" s="1"/>
  <c r="M880" i="6"/>
  <c r="H861" i="6"/>
  <c r="M857" i="6"/>
  <c r="H853" i="6"/>
  <c r="M849" i="6"/>
  <c r="H847" i="6"/>
  <c r="J845" i="6"/>
  <c r="K845" i="6" s="1"/>
  <c r="H820" i="6"/>
  <c r="H818" i="6"/>
  <c r="M799" i="6"/>
  <c r="M798" i="6"/>
  <c r="H797" i="6"/>
  <c r="M778" i="6"/>
  <c r="M747" i="6"/>
  <c r="M743" i="6"/>
  <c r="J718" i="6"/>
  <c r="K718" i="6" s="1"/>
  <c r="J714" i="6"/>
  <c r="K714" i="6" s="1"/>
  <c r="M713" i="6"/>
  <c r="J712" i="6"/>
  <c r="K712" i="6" s="1"/>
  <c r="M712" i="6"/>
  <c r="J711" i="6"/>
  <c r="K711" i="6" s="1"/>
  <c r="M707" i="6"/>
  <c r="H703" i="6"/>
  <c r="H672" i="6"/>
  <c r="M659" i="6"/>
  <c r="M658" i="6"/>
  <c r="H657" i="6"/>
  <c r="H654" i="6"/>
  <c r="J640" i="6"/>
  <c r="K640" i="6" s="1"/>
  <c r="M640" i="6"/>
  <c r="H638" i="6"/>
  <c r="H632" i="6"/>
  <c r="M624" i="6"/>
  <c r="H795" i="6"/>
  <c r="H714" i="6"/>
  <c r="H708" i="6"/>
  <c r="H649" i="6"/>
  <c r="H640" i="6"/>
  <c r="H624" i="6"/>
  <c r="H856" i="6"/>
  <c r="H848" i="6"/>
  <c r="H846" i="6"/>
  <c r="M845" i="6"/>
  <c r="H898" i="6"/>
  <c r="M898" i="6"/>
  <c r="H896" i="6"/>
  <c r="M896" i="6"/>
  <c r="H888" i="6"/>
  <c r="M888" i="6"/>
  <c r="M842" i="6"/>
  <c r="H842" i="6"/>
  <c r="M840" i="6"/>
  <c r="H840" i="6"/>
  <c r="M838" i="6"/>
  <c r="H838" i="6"/>
  <c r="M836" i="6"/>
  <c r="H836" i="6"/>
  <c r="M834" i="6"/>
  <c r="H834" i="6"/>
  <c r="M832" i="6"/>
  <c r="H832" i="6"/>
  <c r="M830" i="6"/>
  <c r="H830" i="6"/>
  <c r="M828" i="6"/>
  <c r="H828" i="6"/>
  <c r="M826" i="6"/>
  <c r="H826" i="6"/>
  <c r="M824" i="6"/>
  <c r="H824" i="6"/>
  <c r="M822" i="6"/>
  <c r="H822" i="6"/>
  <c r="H813" i="6"/>
  <c r="H894" i="6"/>
  <c r="M894" i="6"/>
  <c r="H881" i="6"/>
  <c r="M881" i="6"/>
  <c r="H900" i="6"/>
  <c r="M900" i="6"/>
  <c r="H892" i="6"/>
  <c r="M892" i="6"/>
  <c r="H884" i="6"/>
  <c r="M884" i="6"/>
  <c r="H878" i="6"/>
  <c r="M878" i="6"/>
  <c r="M844" i="6"/>
  <c r="J844" i="6"/>
  <c r="K844" i="6" s="1"/>
  <c r="H844" i="6"/>
  <c r="J842" i="6"/>
  <c r="K842" i="6" s="1"/>
  <c r="H899" i="6"/>
  <c r="M899" i="6"/>
  <c r="H895" i="6"/>
  <c r="M895" i="6"/>
  <c r="H891" i="6"/>
  <c r="M891" i="6"/>
  <c r="H887" i="6"/>
  <c r="M887" i="6"/>
  <c r="H883" i="6"/>
  <c r="M883" i="6"/>
  <c r="H877" i="6"/>
  <c r="M877" i="6"/>
  <c r="M860" i="6"/>
  <c r="J860" i="6"/>
  <c r="K860" i="6" s="1"/>
  <c r="H860" i="6"/>
  <c r="M858" i="6"/>
  <c r="H858" i="6"/>
  <c r="M852" i="6"/>
  <c r="J852" i="6"/>
  <c r="K852" i="6" s="1"/>
  <c r="H852" i="6"/>
  <c r="M850" i="6"/>
  <c r="H850" i="6"/>
  <c r="H886" i="6"/>
  <c r="M886" i="6"/>
  <c r="M843" i="6"/>
  <c r="H843" i="6"/>
  <c r="M841" i="6"/>
  <c r="H841" i="6"/>
  <c r="M839" i="6"/>
  <c r="H839" i="6"/>
  <c r="M837" i="6"/>
  <c r="H837" i="6"/>
  <c r="M835" i="6"/>
  <c r="H835" i="6"/>
  <c r="M833" i="6"/>
  <c r="H833" i="6"/>
  <c r="M831" i="6"/>
  <c r="H831" i="6"/>
  <c r="M829" i="6"/>
  <c r="H829" i="6"/>
  <c r="M827" i="6"/>
  <c r="H827" i="6"/>
  <c r="M825" i="6"/>
  <c r="H825" i="6"/>
  <c r="M823" i="6"/>
  <c r="H823" i="6"/>
  <c r="H821" i="6"/>
  <c r="H902" i="6"/>
  <c r="M902" i="6"/>
  <c r="H890" i="6"/>
  <c r="M890" i="6"/>
  <c r="J868" i="6"/>
  <c r="K868" i="6" s="1"/>
  <c r="H901" i="6"/>
  <c r="M901" i="6"/>
  <c r="H897" i="6"/>
  <c r="M897" i="6"/>
  <c r="H893" i="6"/>
  <c r="M893" i="6"/>
  <c r="H889" i="6"/>
  <c r="M889" i="6"/>
  <c r="H885" i="6"/>
  <c r="M885" i="6"/>
  <c r="H879" i="6"/>
  <c r="M879" i="6"/>
  <c r="M867" i="6"/>
  <c r="M859" i="6"/>
  <c r="H859" i="6"/>
  <c r="M851" i="6"/>
  <c r="H851" i="6"/>
  <c r="H817" i="6"/>
  <c r="J863" i="6"/>
  <c r="K863" i="6" s="1"/>
  <c r="J846" i="6"/>
  <c r="K846" i="6" s="1"/>
  <c r="J815" i="6"/>
  <c r="K815" i="6" s="1"/>
  <c r="J807" i="6"/>
  <c r="K807" i="6" s="1"/>
  <c r="H794" i="6"/>
  <c r="J720" i="6"/>
  <c r="K720" i="6" s="1"/>
  <c r="M720" i="6"/>
  <c r="J717" i="6"/>
  <c r="K717" i="6" s="1"/>
  <c r="J715" i="6"/>
  <c r="K715" i="6" s="1"/>
  <c r="M710" i="6"/>
  <c r="H661" i="6"/>
  <c r="M661" i="6"/>
  <c r="J660" i="6"/>
  <c r="K660" i="6" s="1"/>
  <c r="J862" i="6"/>
  <c r="K862" i="6" s="1"/>
  <c r="J854" i="6"/>
  <c r="K854" i="6" s="1"/>
  <c r="J847" i="6"/>
  <c r="K847" i="6" s="1"/>
  <c r="J819" i="6"/>
  <c r="K819" i="6" s="1"/>
  <c r="J811" i="6"/>
  <c r="K811" i="6" s="1"/>
  <c r="H796" i="6"/>
  <c r="H792" i="6"/>
  <c r="H865" i="6"/>
  <c r="M864" i="6"/>
  <c r="M863" i="6"/>
  <c r="M862" i="6"/>
  <c r="H857" i="6"/>
  <c r="M856" i="6"/>
  <c r="M855" i="6"/>
  <c r="M854" i="6"/>
  <c r="H849" i="6"/>
  <c r="M848" i="6"/>
  <c r="M847" i="6"/>
  <c r="M846" i="6"/>
  <c r="H819" i="6"/>
  <c r="H815" i="6"/>
  <c r="H811" i="6"/>
  <c r="H807" i="6"/>
  <c r="H804" i="6"/>
  <c r="H803" i="6"/>
  <c r="H801" i="6"/>
  <c r="M797" i="6"/>
  <c r="M795" i="6"/>
  <c r="M793" i="6"/>
  <c r="M791" i="6"/>
  <c r="M787" i="6"/>
  <c r="M784" i="6"/>
  <c r="M779" i="6"/>
  <c r="M776" i="6"/>
  <c r="M771" i="6"/>
  <c r="M768" i="6"/>
  <c r="M766" i="6"/>
  <c r="M764" i="6"/>
  <c r="M762" i="6"/>
  <c r="M760" i="6"/>
  <c r="M758" i="6"/>
  <c r="M756" i="6"/>
  <c r="M754" i="6"/>
  <c r="M752" i="6"/>
  <c r="M750" i="6"/>
  <c r="M748" i="6"/>
  <c r="M746" i="6"/>
  <c r="M744" i="6"/>
  <c r="M742" i="6"/>
  <c r="H737" i="6"/>
  <c r="H716" i="6"/>
  <c r="J710" i="6"/>
  <c r="K710" i="6" s="1"/>
  <c r="H710" i="6"/>
  <c r="H653" i="6"/>
  <c r="J805" i="6"/>
  <c r="K805" i="6" s="1"/>
  <c r="H739" i="6"/>
  <c r="H711" i="6"/>
  <c r="M679" i="6"/>
  <c r="M676" i="6"/>
  <c r="J676" i="6"/>
  <c r="K676" i="6" s="1"/>
  <c r="J809" i="6"/>
  <c r="K809" i="6" s="1"/>
  <c r="J804" i="6"/>
  <c r="K804" i="6" s="1"/>
  <c r="J864" i="6"/>
  <c r="K864" i="6" s="1"/>
  <c r="J856" i="6"/>
  <c r="K856" i="6" s="1"/>
  <c r="J848" i="6"/>
  <c r="K848" i="6" s="1"/>
  <c r="H809" i="6"/>
  <c r="H805" i="6"/>
  <c r="H800" i="6"/>
  <c r="M796" i="6"/>
  <c r="M790" i="6"/>
  <c r="M788" i="6"/>
  <c r="M783" i="6"/>
  <c r="M780" i="6"/>
  <c r="M775" i="6"/>
  <c r="M772" i="6"/>
  <c r="M767" i="6"/>
  <c r="M765" i="6"/>
  <c r="M763" i="6"/>
  <c r="M761" i="6"/>
  <c r="M759" i="6"/>
  <c r="M757" i="6"/>
  <c r="M755" i="6"/>
  <c r="M753" i="6"/>
  <c r="M751" i="6"/>
  <c r="M749" i="6"/>
  <c r="H717" i="6"/>
  <c r="M715" i="6"/>
  <c r="H705" i="6"/>
  <c r="M705" i="6"/>
  <c r="H704" i="6"/>
  <c r="M704" i="6"/>
  <c r="J704" i="6"/>
  <c r="K704" i="6" s="1"/>
  <c r="H668" i="6"/>
  <c r="M668" i="6"/>
  <c r="J668" i="6"/>
  <c r="K668" i="6" s="1"/>
  <c r="H701" i="6"/>
  <c r="H700" i="6"/>
  <c r="M652" i="6"/>
  <c r="M643" i="6"/>
  <c r="M641" i="6"/>
  <c r="H633" i="6"/>
  <c r="M631" i="6"/>
  <c r="J630" i="6"/>
  <c r="K630" i="6" s="1"/>
  <c r="M630" i="6"/>
  <c r="J629" i="6"/>
  <c r="K629" i="6" s="1"/>
  <c r="M629" i="6"/>
  <c r="H627" i="6"/>
  <c r="H626" i="6"/>
  <c r="H625" i="6"/>
  <c r="M623" i="6"/>
  <c r="J622" i="6"/>
  <c r="K622" i="6" s="1"/>
  <c r="M622" i="6"/>
  <c r="J621" i="6"/>
  <c r="K621" i="6" s="1"/>
  <c r="M621" i="6"/>
  <c r="J620" i="6"/>
  <c r="K620" i="6" s="1"/>
  <c r="M620" i="6"/>
  <c r="J619" i="6"/>
  <c r="K619" i="6" s="1"/>
  <c r="M619" i="6"/>
  <c r="J618" i="6"/>
  <c r="K618" i="6" s="1"/>
  <c r="M618" i="6"/>
  <c r="J617" i="6"/>
  <c r="K617" i="6" s="1"/>
  <c r="M617" i="6"/>
  <c r="J616" i="6"/>
  <c r="K616" i="6" s="1"/>
  <c r="M616" i="6"/>
  <c r="J615" i="6"/>
  <c r="K615" i="6" s="1"/>
  <c r="M615" i="6"/>
  <c r="J614" i="6"/>
  <c r="K614" i="6" s="1"/>
  <c r="M614" i="6"/>
  <c r="J613" i="6"/>
  <c r="K613" i="6" s="1"/>
  <c r="M613" i="6"/>
  <c r="J612" i="6"/>
  <c r="K612" i="6" s="1"/>
  <c r="M612" i="6"/>
  <c r="J611" i="6"/>
  <c r="K611" i="6" s="1"/>
  <c r="M611" i="6"/>
  <c r="J610" i="6"/>
  <c r="K610" i="6" s="1"/>
  <c r="M610" i="6"/>
  <c r="J609" i="6"/>
  <c r="K609" i="6" s="1"/>
  <c r="M609" i="6"/>
  <c r="J608" i="6"/>
  <c r="K608" i="6" s="1"/>
  <c r="M608" i="6"/>
  <c r="J607" i="6"/>
  <c r="K607" i="6" s="1"/>
  <c r="M607" i="6"/>
  <c r="J606" i="6"/>
  <c r="K606" i="6" s="1"/>
  <c r="M606" i="6"/>
  <c r="J605" i="6"/>
  <c r="K605" i="6" s="1"/>
  <c r="M605" i="6"/>
  <c r="J604" i="6"/>
  <c r="K604" i="6" s="1"/>
  <c r="H604" i="6"/>
  <c r="J708" i="6"/>
  <c r="K708" i="6" s="1"/>
  <c r="M671" i="6"/>
  <c r="J670" i="6"/>
  <c r="K670" i="6" s="1"/>
  <c r="M670" i="6"/>
  <c r="J662" i="6"/>
  <c r="K662" i="6" s="1"/>
  <c r="M662" i="6"/>
  <c r="M655" i="6"/>
  <c r="M654" i="6"/>
  <c r="M647" i="6"/>
  <c r="M646" i="6"/>
  <c r="M644" i="6"/>
  <c r="J672" i="6"/>
  <c r="K672" i="6" s="1"/>
  <c r="J664" i="6"/>
  <c r="K664" i="6" s="1"/>
  <c r="J633" i="6"/>
  <c r="K633" i="6" s="1"/>
  <c r="J626" i="6"/>
  <c r="K626" i="6" s="1"/>
  <c r="J625" i="6"/>
  <c r="K625" i="6" s="1"/>
  <c r="J603" i="6"/>
  <c r="K603" i="6" s="1"/>
  <c r="H603" i="6"/>
  <c r="H873" i="6"/>
  <c r="H871" i="6"/>
  <c r="H869" i="6"/>
  <c r="H867" i="6"/>
  <c r="J902" i="6"/>
  <c r="K902" i="6" s="1"/>
  <c r="J901" i="6"/>
  <c r="K901" i="6" s="1"/>
  <c r="J900" i="6"/>
  <c r="K900" i="6" s="1"/>
  <c r="J899" i="6"/>
  <c r="K899" i="6" s="1"/>
  <c r="J898" i="6"/>
  <c r="K898" i="6" s="1"/>
  <c r="J897" i="6"/>
  <c r="K897" i="6" s="1"/>
  <c r="J896" i="6"/>
  <c r="K896" i="6" s="1"/>
  <c r="J895" i="6"/>
  <c r="K895" i="6" s="1"/>
  <c r="J894" i="6"/>
  <c r="K894" i="6" s="1"/>
  <c r="J893" i="6"/>
  <c r="K893" i="6" s="1"/>
  <c r="J892" i="6"/>
  <c r="K892" i="6" s="1"/>
  <c r="J891" i="6"/>
  <c r="K891" i="6" s="1"/>
  <c r="J890" i="6"/>
  <c r="K890" i="6" s="1"/>
  <c r="J889" i="6"/>
  <c r="K889" i="6" s="1"/>
  <c r="J888" i="6"/>
  <c r="K888" i="6" s="1"/>
  <c r="J887" i="6"/>
  <c r="K887" i="6" s="1"/>
  <c r="J886" i="6"/>
  <c r="K886" i="6" s="1"/>
  <c r="J885" i="6"/>
  <c r="K885" i="6" s="1"/>
  <c r="J884" i="6"/>
  <c r="K884" i="6" s="1"/>
  <c r="J883" i="6"/>
  <c r="K883" i="6" s="1"/>
  <c r="J882" i="6"/>
  <c r="K882" i="6" s="1"/>
  <c r="J881" i="6"/>
  <c r="K881" i="6" s="1"/>
  <c r="J880" i="6"/>
  <c r="K880" i="6" s="1"/>
  <c r="J879" i="6"/>
  <c r="K879" i="6" s="1"/>
  <c r="J878" i="6"/>
  <c r="K878" i="6" s="1"/>
  <c r="J877" i="6"/>
  <c r="K877" i="6" s="1"/>
  <c r="J876" i="6"/>
  <c r="K876" i="6" s="1"/>
  <c r="H876" i="6"/>
  <c r="J875" i="6"/>
  <c r="K875" i="6" s="1"/>
  <c r="H875" i="6"/>
  <c r="J874" i="6"/>
  <c r="K874" i="6" s="1"/>
  <c r="H874" i="6"/>
  <c r="J873" i="6"/>
  <c r="K873" i="6" s="1"/>
  <c r="M872" i="6"/>
  <c r="J871" i="6"/>
  <c r="K871" i="6" s="1"/>
  <c r="M870" i="6"/>
  <c r="J869" i="6"/>
  <c r="K869" i="6" s="1"/>
  <c r="M868" i="6"/>
  <c r="J867" i="6"/>
  <c r="K867" i="6" s="1"/>
  <c r="M866" i="6"/>
  <c r="H872" i="6"/>
  <c r="H870" i="6"/>
  <c r="H868" i="6"/>
  <c r="H866" i="6"/>
  <c r="M873" i="6"/>
  <c r="J872" i="6"/>
  <c r="K872" i="6" s="1"/>
  <c r="M871" i="6"/>
  <c r="M821" i="6"/>
  <c r="M820" i="6"/>
  <c r="M819" i="6"/>
  <c r="M818" i="6"/>
  <c r="M817" i="6"/>
  <c r="M816" i="6"/>
  <c r="M815" i="6"/>
  <c r="M814" i="6"/>
  <c r="M813" i="6"/>
  <c r="M812" i="6"/>
  <c r="M811" i="6"/>
  <c r="M810" i="6"/>
  <c r="M809" i="6"/>
  <c r="M808" i="6"/>
  <c r="M807" i="6"/>
  <c r="M806" i="6"/>
  <c r="M805" i="6"/>
  <c r="I799" i="6"/>
  <c r="J799" i="6"/>
  <c r="K799" i="6" s="1"/>
  <c r="J803" i="6"/>
  <c r="K803" i="6" s="1"/>
  <c r="M801" i="6"/>
  <c r="I798" i="6"/>
  <c r="J798" i="6"/>
  <c r="K798" i="6" s="1"/>
  <c r="M794" i="6"/>
  <c r="M792" i="6"/>
  <c r="H791" i="6"/>
  <c r="H790" i="6"/>
  <c r="H789" i="6"/>
  <c r="M789" i="6"/>
  <c r="H788" i="6"/>
  <c r="I801" i="6"/>
  <c r="J801" i="6"/>
  <c r="K801" i="6" s="1"/>
  <c r="M800" i="6"/>
  <c r="I797" i="6"/>
  <c r="J797" i="6"/>
  <c r="K797" i="6" s="1"/>
  <c r="I796" i="6"/>
  <c r="J796" i="6"/>
  <c r="K796" i="6" s="1"/>
  <c r="I795" i="6"/>
  <c r="J795" i="6"/>
  <c r="K795" i="6" s="1"/>
  <c r="I794" i="6"/>
  <c r="J794" i="6"/>
  <c r="K794" i="6" s="1"/>
  <c r="I793" i="6"/>
  <c r="J793" i="6"/>
  <c r="K793" i="6" s="1"/>
  <c r="I792" i="6"/>
  <c r="J792" i="6"/>
  <c r="K792" i="6" s="1"/>
  <c r="I800" i="6"/>
  <c r="J800" i="6"/>
  <c r="K800" i="6" s="1"/>
  <c r="J791" i="6"/>
  <c r="K791" i="6" s="1"/>
  <c r="J790" i="6"/>
  <c r="K790" i="6" s="1"/>
  <c r="J789" i="6"/>
  <c r="K789" i="6" s="1"/>
  <c r="J788" i="6"/>
  <c r="K788" i="6" s="1"/>
  <c r="J787" i="6"/>
  <c r="K787" i="6" s="1"/>
  <c r="J786" i="6"/>
  <c r="K786" i="6" s="1"/>
  <c r="J785" i="6"/>
  <c r="K785" i="6" s="1"/>
  <c r="J784" i="6"/>
  <c r="K784" i="6" s="1"/>
  <c r="J783" i="6"/>
  <c r="K783" i="6" s="1"/>
  <c r="J782" i="6"/>
  <c r="K782" i="6" s="1"/>
  <c r="J781" i="6"/>
  <c r="K781" i="6" s="1"/>
  <c r="J780" i="6"/>
  <c r="K780" i="6" s="1"/>
  <c r="J779" i="6"/>
  <c r="K779" i="6" s="1"/>
  <c r="J778" i="6"/>
  <c r="K778" i="6" s="1"/>
  <c r="J777" i="6"/>
  <c r="K777" i="6" s="1"/>
  <c r="J776" i="6"/>
  <c r="K776" i="6" s="1"/>
  <c r="J775" i="6"/>
  <c r="K775" i="6" s="1"/>
  <c r="J774" i="6"/>
  <c r="K774" i="6" s="1"/>
  <c r="J773" i="6"/>
  <c r="K773" i="6" s="1"/>
  <c r="J772" i="6"/>
  <c r="K772" i="6" s="1"/>
  <c r="J771" i="6"/>
  <c r="K771" i="6" s="1"/>
  <c r="J770" i="6"/>
  <c r="K770" i="6" s="1"/>
  <c r="J769" i="6"/>
  <c r="K769" i="6" s="1"/>
  <c r="J768" i="6"/>
  <c r="K768" i="6" s="1"/>
  <c r="J767" i="6"/>
  <c r="K767" i="6" s="1"/>
  <c r="J766" i="6"/>
  <c r="K766" i="6" s="1"/>
  <c r="J765" i="6"/>
  <c r="K765" i="6" s="1"/>
  <c r="J764" i="6"/>
  <c r="K764" i="6" s="1"/>
  <c r="J763" i="6"/>
  <c r="K763" i="6" s="1"/>
  <c r="J762" i="6"/>
  <c r="K762" i="6" s="1"/>
  <c r="J761" i="6"/>
  <c r="K761" i="6" s="1"/>
  <c r="J760" i="6"/>
  <c r="K760" i="6" s="1"/>
  <c r="J759" i="6"/>
  <c r="K759" i="6" s="1"/>
  <c r="J758" i="6"/>
  <c r="K758" i="6" s="1"/>
  <c r="J757" i="6"/>
  <c r="K757" i="6" s="1"/>
  <c r="J756" i="6"/>
  <c r="K756" i="6" s="1"/>
  <c r="J755" i="6"/>
  <c r="K755" i="6" s="1"/>
  <c r="J754" i="6"/>
  <c r="K754" i="6" s="1"/>
  <c r="J753" i="6"/>
  <c r="K753" i="6" s="1"/>
  <c r="J752" i="6"/>
  <c r="K752" i="6" s="1"/>
  <c r="J751" i="6"/>
  <c r="K751" i="6" s="1"/>
  <c r="J750" i="6"/>
  <c r="K750" i="6" s="1"/>
  <c r="J749" i="6"/>
  <c r="K749" i="6" s="1"/>
  <c r="J748" i="6"/>
  <c r="K748" i="6" s="1"/>
  <c r="J747" i="6"/>
  <c r="K747" i="6" s="1"/>
  <c r="J746" i="6"/>
  <c r="K746" i="6" s="1"/>
  <c r="J745" i="6"/>
  <c r="K745" i="6" s="1"/>
  <c r="J744" i="6"/>
  <c r="K744" i="6" s="1"/>
  <c r="J743" i="6"/>
  <c r="K743" i="6" s="1"/>
  <c r="J742" i="6"/>
  <c r="K742" i="6" s="1"/>
  <c r="J741" i="6"/>
  <c r="K741" i="6" s="1"/>
  <c r="J740" i="6"/>
  <c r="K740" i="6" s="1"/>
  <c r="J739" i="6"/>
  <c r="K739" i="6" s="1"/>
  <c r="J738" i="6"/>
  <c r="K738" i="6" s="1"/>
  <c r="J737" i="6"/>
  <c r="K737" i="6" s="1"/>
  <c r="J736" i="6"/>
  <c r="K736" i="6" s="1"/>
  <c r="J735" i="6"/>
  <c r="K735" i="6" s="1"/>
  <c r="H735" i="6"/>
  <c r="J734" i="6"/>
  <c r="K734" i="6" s="1"/>
  <c r="H734" i="6"/>
  <c r="J733" i="6"/>
  <c r="K733" i="6" s="1"/>
  <c r="H733" i="6"/>
  <c r="J732" i="6"/>
  <c r="K732" i="6" s="1"/>
  <c r="H732" i="6"/>
  <c r="J731" i="6"/>
  <c r="K731" i="6" s="1"/>
  <c r="H731" i="6"/>
  <c r="J730" i="6"/>
  <c r="K730" i="6" s="1"/>
  <c r="H730" i="6"/>
  <c r="J729" i="6"/>
  <c r="K729" i="6" s="1"/>
  <c r="H729" i="6"/>
  <c r="J728" i="6"/>
  <c r="K728" i="6" s="1"/>
  <c r="H728" i="6"/>
  <c r="J727" i="6"/>
  <c r="K727" i="6" s="1"/>
  <c r="H727" i="6"/>
  <c r="J726" i="6"/>
  <c r="K726" i="6" s="1"/>
  <c r="H726" i="6"/>
  <c r="J725" i="6"/>
  <c r="K725" i="6" s="1"/>
  <c r="H725" i="6"/>
  <c r="J724" i="6"/>
  <c r="K724" i="6" s="1"/>
  <c r="H724" i="6"/>
  <c r="J723" i="6"/>
  <c r="K723" i="6" s="1"/>
  <c r="H723" i="6"/>
  <c r="J722" i="6"/>
  <c r="K722" i="6" s="1"/>
  <c r="H722" i="6"/>
  <c r="J721" i="6"/>
  <c r="K721" i="6" s="1"/>
  <c r="H721" i="6"/>
  <c r="H720" i="6"/>
  <c r="H718" i="6"/>
  <c r="M718" i="6"/>
  <c r="I736" i="6"/>
  <c r="I735" i="6"/>
  <c r="I734" i="6"/>
  <c r="I733" i="6"/>
  <c r="I732" i="6"/>
  <c r="I731" i="6"/>
  <c r="H699" i="6"/>
  <c r="J699" i="6"/>
  <c r="K699" i="6" s="1"/>
  <c r="M699" i="6"/>
  <c r="H697" i="6"/>
  <c r="J697" i="6"/>
  <c r="K697" i="6" s="1"/>
  <c r="M697" i="6"/>
  <c r="I695" i="6"/>
  <c r="H694" i="6"/>
  <c r="J694" i="6"/>
  <c r="K694" i="6" s="1"/>
  <c r="M694" i="6"/>
  <c r="M735" i="6"/>
  <c r="M734" i="6"/>
  <c r="M733" i="6"/>
  <c r="M732" i="6"/>
  <c r="M731" i="6"/>
  <c r="M730" i="6"/>
  <c r="M729" i="6"/>
  <c r="M728" i="6"/>
  <c r="M727" i="6"/>
  <c r="M726" i="6"/>
  <c r="M725" i="6"/>
  <c r="M724" i="6"/>
  <c r="M723" i="6"/>
  <c r="M722" i="6"/>
  <c r="M721" i="6"/>
  <c r="H719" i="6"/>
  <c r="M719" i="6"/>
  <c r="M717" i="6"/>
  <c r="H698" i="6"/>
  <c r="J698" i="6"/>
  <c r="K698" i="6" s="1"/>
  <c r="M698" i="6"/>
  <c r="H696" i="6"/>
  <c r="J696" i="6"/>
  <c r="K696" i="6" s="1"/>
  <c r="M696" i="6"/>
  <c r="I693" i="6"/>
  <c r="H692" i="6"/>
  <c r="J692" i="6"/>
  <c r="K692" i="6" s="1"/>
  <c r="I677" i="6"/>
  <c r="M692" i="6"/>
  <c r="I675" i="6"/>
  <c r="H675" i="6"/>
  <c r="J675" i="6"/>
  <c r="K675" i="6" s="1"/>
  <c r="H695" i="6"/>
  <c r="J695" i="6"/>
  <c r="K695" i="6" s="1"/>
  <c r="H693" i="6"/>
  <c r="J693" i="6"/>
  <c r="K693" i="6" s="1"/>
  <c r="I691" i="6"/>
  <c r="M691" i="6"/>
  <c r="H691" i="6"/>
  <c r="J691" i="6"/>
  <c r="K691" i="6" s="1"/>
  <c r="M690" i="6"/>
  <c r="H690" i="6"/>
  <c r="J690" i="6"/>
  <c r="K690" i="6" s="1"/>
  <c r="M689" i="6"/>
  <c r="H689" i="6"/>
  <c r="J689" i="6"/>
  <c r="K689" i="6" s="1"/>
  <c r="M688" i="6"/>
  <c r="H688" i="6"/>
  <c r="J688" i="6"/>
  <c r="K688" i="6" s="1"/>
  <c r="M687" i="6"/>
  <c r="H687" i="6"/>
  <c r="J687" i="6"/>
  <c r="K687" i="6" s="1"/>
  <c r="M686" i="6"/>
  <c r="H686" i="6"/>
  <c r="J686" i="6"/>
  <c r="K686" i="6" s="1"/>
  <c r="M685" i="6"/>
  <c r="H685" i="6"/>
  <c r="J685" i="6"/>
  <c r="K685" i="6" s="1"/>
  <c r="M684" i="6"/>
  <c r="H684" i="6"/>
  <c r="J684" i="6"/>
  <c r="K684" i="6" s="1"/>
  <c r="M683" i="6"/>
  <c r="H683" i="6"/>
  <c r="J683" i="6"/>
  <c r="K683" i="6" s="1"/>
  <c r="M682" i="6"/>
  <c r="H682" i="6"/>
  <c r="J682" i="6"/>
  <c r="K682" i="6" s="1"/>
  <c r="M681" i="6"/>
  <c r="H681" i="6"/>
  <c r="J681" i="6"/>
  <c r="K681" i="6" s="1"/>
  <c r="M680" i="6"/>
  <c r="H680" i="6"/>
  <c r="J680" i="6"/>
  <c r="K680" i="6" s="1"/>
  <c r="I678" i="6"/>
  <c r="M677" i="6"/>
  <c r="M695" i="6"/>
  <c r="M693" i="6"/>
  <c r="I690" i="6"/>
  <c r="I689" i="6"/>
  <c r="I688" i="6"/>
  <c r="I687" i="6"/>
  <c r="I686" i="6"/>
  <c r="I685" i="6"/>
  <c r="I684" i="6"/>
  <c r="I683" i="6"/>
  <c r="I682" i="6"/>
  <c r="I681" i="6"/>
  <c r="I680" i="6"/>
  <c r="I679" i="6"/>
  <c r="I655" i="6"/>
  <c r="J655" i="6"/>
  <c r="K655" i="6" s="1"/>
  <c r="I651" i="6"/>
  <c r="J651" i="6"/>
  <c r="K651" i="6" s="1"/>
  <c r="I647" i="6"/>
  <c r="J647" i="6"/>
  <c r="K647" i="6" s="1"/>
  <c r="J679" i="6"/>
  <c r="K679" i="6" s="1"/>
  <c r="H679" i="6"/>
  <c r="J678" i="6"/>
  <c r="K678" i="6" s="1"/>
  <c r="H678" i="6"/>
  <c r="J677" i="6"/>
  <c r="K677" i="6" s="1"/>
  <c r="H677" i="6"/>
  <c r="H676" i="6"/>
  <c r="H674" i="6"/>
  <c r="M672" i="6"/>
  <c r="H670" i="6"/>
  <c r="H666" i="6"/>
  <c r="M666" i="6"/>
  <c r="H664" i="6"/>
  <c r="M664" i="6"/>
  <c r="H662" i="6"/>
  <c r="H660" i="6"/>
  <c r="M660" i="6"/>
  <c r="I658" i="6"/>
  <c r="J658" i="6"/>
  <c r="K658" i="6" s="1"/>
  <c r="M657" i="6"/>
  <c r="I654" i="6"/>
  <c r="J654" i="6"/>
  <c r="K654" i="6" s="1"/>
  <c r="M653" i="6"/>
  <c r="I650" i="6"/>
  <c r="J650" i="6"/>
  <c r="K650" i="6" s="1"/>
  <c r="M649" i="6"/>
  <c r="I646" i="6"/>
  <c r="J646" i="6"/>
  <c r="K646" i="6" s="1"/>
  <c r="J673" i="6"/>
  <c r="K673" i="6" s="1"/>
  <c r="J671" i="6"/>
  <c r="K671" i="6" s="1"/>
  <c r="J669" i="6"/>
  <c r="K669" i="6" s="1"/>
  <c r="J667" i="6"/>
  <c r="K667" i="6" s="1"/>
  <c r="J665" i="6"/>
  <c r="K665" i="6" s="1"/>
  <c r="J663" i="6"/>
  <c r="K663" i="6" s="1"/>
  <c r="J661" i="6"/>
  <c r="K661" i="6" s="1"/>
  <c r="J659" i="6"/>
  <c r="K659" i="6" s="1"/>
  <c r="I657" i="6"/>
  <c r="J657" i="6"/>
  <c r="K657" i="6" s="1"/>
  <c r="I653" i="6"/>
  <c r="J653" i="6"/>
  <c r="K653" i="6" s="1"/>
  <c r="I649" i="6"/>
  <c r="J649" i="6"/>
  <c r="K649" i="6" s="1"/>
  <c r="M675" i="6"/>
  <c r="H673" i="6"/>
  <c r="M673" i="6"/>
  <c r="H669" i="6"/>
  <c r="M669" i="6"/>
  <c r="H667" i="6"/>
  <c r="M665" i="6"/>
  <c r="M663" i="6"/>
  <c r="H659" i="6"/>
  <c r="I656" i="6"/>
  <c r="J656" i="6"/>
  <c r="K656" i="6" s="1"/>
  <c r="H655" i="6"/>
  <c r="I652" i="6"/>
  <c r="J652" i="6"/>
  <c r="K652" i="6" s="1"/>
  <c r="H651" i="6"/>
  <c r="M651" i="6"/>
  <c r="I648" i="6"/>
  <c r="J648" i="6"/>
  <c r="K648" i="6" s="1"/>
  <c r="H647" i="6"/>
  <c r="J645" i="6"/>
  <c r="K645" i="6" s="1"/>
  <c r="J643" i="6"/>
  <c r="K643" i="6" s="1"/>
  <c r="J641" i="6"/>
  <c r="K641" i="6" s="1"/>
  <c r="J639" i="6"/>
  <c r="K639" i="6" s="1"/>
  <c r="J637" i="6"/>
  <c r="K637" i="6" s="1"/>
  <c r="J635" i="6"/>
  <c r="K635" i="6" s="1"/>
  <c r="M645" i="6"/>
  <c r="H645" i="6"/>
  <c r="H643" i="6"/>
  <c r="H641" i="6"/>
  <c r="H639" i="6"/>
  <c r="M639" i="6"/>
  <c r="H637" i="6"/>
  <c r="M637" i="6"/>
  <c r="H635" i="6"/>
  <c r="M635" i="6"/>
  <c r="H605" i="6"/>
  <c r="I605" i="6"/>
  <c r="I604" i="6"/>
  <c r="I603" i="6"/>
  <c r="M604" i="6"/>
  <c r="M603" i="6"/>
  <c r="L4" i="6"/>
  <c r="L5" i="6"/>
  <c r="L6" i="6"/>
  <c r="L7" i="6"/>
  <c r="L8" i="6"/>
  <c r="L9" i="6"/>
  <c r="L10" i="6"/>
  <c r="L11" i="6"/>
  <c r="L12" i="6"/>
  <c r="I13" i="6"/>
  <c r="L13" i="6"/>
  <c r="I14" i="6"/>
  <c r="L14" i="6"/>
  <c r="I15" i="6"/>
  <c r="L15" i="6"/>
  <c r="I16" i="6"/>
  <c r="L16" i="6"/>
  <c r="L17" i="6"/>
  <c r="I18" i="6"/>
  <c r="L18" i="6"/>
  <c r="I19" i="6"/>
  <c r="L19" i="6"/>
  <c r="I20" i="6"/>
  <c r="L20" i="6"/>
  <c r="L21" i="6"/>
  <c r="L22" i="6"/>
  <c r="L23" i="6"/>
  <c r="L24" i="6"/>
  <c r="I25" i="6"/>
  <c r="L25" i="6"/>
  <c r="I26" i="6"/>
  <c r="L26" i="6"/>
  <c r="L27" i="6"/>
  <c r="L28" i="6"/>
  <c r="L29" i="6"/>
  <c r="I30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I43" i="6"/>
  <c r="L43" i="6"/>
  <c r="L44" i="6"/>
  <c r="L45" i="6"/>
  <c r="L46" i="6"/>
  <c r="I47" i="6"/>
  <c r="L47" i="6"/>
  <c r="L48" i="6"/>
  <c r="L49" i="6"/>
  <c r="L50" i="6"/>
  <c r="L51" i="6"/>
  <c r="I52" i="6"/>
  <c r="L52" i="6"/>
  <c r="L53" i="6"/>
  <c r="L54" i="6"/>
  <c r="I55" i="6"/>
  <c r="L55" i="6"/>
  <c r="L56" i="6"/>
  <c r="L57" i="6"/>
  <c r="L58" i="6"/>
  <c r="L59" i="6"/>
  <c r="L60" i="6"/>
  <c r="L61" i="6"/>
  <c r="L62" i="6"/>
  <c r="L63" i="6"/>
  <c r="L64" i="6"/>
  <c r="L65" i="6"/>
  <c r="L66" i="6"/>
  <c r="I67" i="6"/>
  <c r="L67" i="6"/>
  <c r="I68" i="6"/>
  <c r="L68" i="6"/>
  <c r="L69" i="6"/>
  <c r="I70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I84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I105" i="6"/>
  <c r="L105" i="6"/>
  <c r="L106" i="6"/>
  <c r="L107" i="6"/>
  <c r="L108" i="6"/>
  <c r="L109" i="6"/>
  <c r="L110" i="6"/>
  <c r="L111" i="6"/>
  <c r="L112" i="6"/>
  <c r="L113" i="6"/>
  <c r="L114" i="6"/>
  <c r="L115" i="6"/>
  <c r="I116" i="6"/>
  <c r="L116" i="6"/>
  <c r="L117" i="6"/>
  <c r="L118" i="6"/>
  <c r="I119" i="6"/>
  <c r="L119" i="6"/>
  <c r="L120" i="6"/>
  <c r="I121" i="6"/>
  <c r="L121" i="6"/>
  <c r="I122" i="6"/>
  <c r="L122" i="6"/>
  <c r="L123" i="6"/>
  <c r="L124" i="6"/>
  <c r="I125" i="6"/>
  <c r="L125" i="6"/>
  <c r="L126" i="6"/>
  <c r="I127" i="6"/>
  <c r="L127" i="6"/>
  <c r="L128" i="6"/>
  <c r="L129" i="6"/>
  <c r="L130" i="6"/>
  <c r="L131" i="6"/>
  <c r="L132" i="6"/>
  <c r="L133" i="6"/>
  <c r="I134" i="6"/>
  <c r="L134" i="6"/>
  <c r="I135" i="6"/>
  <c r="L135" i="6"/>
  <c r="L136" i="6"/>
  <c r="L137" i="6"/>
  <c r="L138" i="6"/>
  <c r="L139" i="6"/>
  <c r="L140" i="6"/>
  <c r="L141" i="6"/>
  <c r="L142" i="6"/>
  <c r="L143" i="6"/>
  <c r="L144" i="6"/>
  <c r="I145" i="6"/>
  <c r="L145" i="6"/>
  <c r="L146" i="6"/>
  <c r="L147" i="6"/>
  <c r="L148" i="6"/>
  <c r="L149" i="6"/>
  <c r="I150" i="6"/>
  <c r="L150" i="6"/>
  <c r="L151" i="6"/>
  <c r="L152" i="6"/>
  <c r="L153" i="6"/>
  <c r="L154" i="6"/>
  <c r="L155" i="6"/>
  <c r="I156" i="6"/>
  <c r="L156" i="6"/>
  <c r="L157" i="6"/>
  <c r="L158" i="6"/>
  <c r="I159" i="6"/>
  <c r="L159" i="6"/>
  <c r="L160" i="6"/>
  <c r="L161" i="6"/>
  <c r="I162" i="6"/>
  <c r="L162" i="6"/>
  <c r="L163" i="6"/>
  <c r="L164" i="6"/>
  <c r="I165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I201" i="6"/>
  <c r="L201" i="6"/>
  <c r="L202" i="6"/>
  <c r="L203" i="6"/>
  <c r="I204" i="6"/>
  <c r="L204" i="6"/>
  <c r="I205" i="6"/>
  <c r="L205" i="6"/>
  <c r="L206" i="6"/>
  <c r="L207" i="6"/>
  <c r="L208" i="6"/>
  <c r="L209" i="6"/>
  <c r="L210" i="6"/>
  <c r="I211" i="6"/>
  <c r="L211" i="6"/>
  <c r="L212" i="6"/>
  <c r="L213" i="6"/>
  <c r="I214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I233" i="6"/>
  <c r="L233" i="6"/>
  <c r="L234" i="6"/>
  <c r="I235" i="6"/>
  <c r="L235" i="6"/>
  <c r="L236" i="6"/>
  <c r="L237" i="6"/>
  <c r="L238" i="6"/>
  <c r="I239" i="6"/>
  <c r="L239" i="6"/>
  <c r="I240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I253" i="6"/>
  <c r="L253" i="6"/>
  <c r="L254" i="6"/>
  <c r="L255" i="6"/>
  <c r="L256" i="6"/>
  <c r="L257" i="6"/>
  <c r="L258" i="6"/>
  <c r="L259" i="6"/>
  <c r="L260" i="6"/>
  <c r="I261" i="6"/>
  <c r="L261" i="6"/>
  <c r="L262" i="6"/>
  <c r="L263" i="6"/>
  <c r="L264" i="6"/>
  <c r="I265" i="6"/>
  <c r="L265" i="6"/>
  <c r="L266" i="6"/>
  <c r="L267" i="6"/>
  <c r="L268" i="6"/>
  <c r="L269" i="6"/>
  <c r="I270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I284" i="6"/>
  <c r="L284" i="6"/>
  <c r="L285" i="6"/>
  <c r="L286" i="6"/>
  <c r="I287" i="6"/>
  <c r="L287" i="6"/>
  <c r="L288" i="6"/>
  <c r="L289" i="6"/>
  <c r="I290" i="6"/>
  <c r="L290" i="6"/>
  <c r="L291" i="6"/>
  <c r="L292" i="6"/>
  <c r="L293" i="6"/>
  <c r="I294" i="6"/>
  <c r="L294" i="6"/>
  <c r="L295" i="6"/>
  <c r="L296" i="6"/>
  <c r="L297" i="6"/>
  <c r="L298" i="6"/>
  <c r="L299" i="6"/>
  <c r="L300" i="6"/>
  <c r="I301" i="6"/>
  <c r="L301" i="6"/>
  <c r="L302" i="6"/>
  <c r="I303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I319" i="6"/>
  <c r="L319" i="6"/>
  <c r="L320" i="6"/>
  <c r="L321" i="6"/>
  <c r="I322" i="6"/>
  <c r="L322" i="6"/>
  <c r="L323" i="6"/>
  <c r="L324" i="6"/>
  <c r="L325" i="6"/>
  <c r="L326" i="6"/>
  <c r="L327" i="6"/>
  <c r="I328" i="6"/>
  <c r="L328" i="6"/>
  <c r="L329" i="6"/>
  <c r="L330" i="6"/>
  <c r="L331" i="6"/>
  <c r="I332" i="6"/>
  <c r="L332" i="6"/>
  <c r="L333" i="6"/>
  <c r="I334" i="6"/>
  <c r="L334" i="6"/>
  <c r="L335" i="6"/>
  <c r="L336" i="6"/>
  <c r="L337" i="6"/>
  <c r="L338" i="6"/>
  <c r="L339" i="6"/>
  <c r="L340" i="6"/>
  <c r="L341" i="6"/>
  <c r="L342" i="6"/>
  <c r="L343" i="6"/>
  <c r="I344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I363" i="6"/>
  <c r="L363" i="6"/>
  <c r="L364" i="6"/>
  <c r="I365" i="6"/>
  <c r="L365" i="6"/>
  <c r="L366" i="6"/>
  <c r="L367" i="6"/>
  <c r="L368" i="6"/>
  <c r="I369" i="6"/>
  <c r="L369" i="6"/>
  <c r="L370" i="6"/>
  <c r="I371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I388" i="6"/>
  <c r="L388" i="6"/>
  <c r="L389" i="6"/>
  <c r="L390" i="6"/>
  <c r="L391" i="6"/>
  <c r="I392" i="6"/>
  <c r="L392" i="6"/>
  <c r="L393" i="6"/>
  <c r="I394" i="6"/>
  <c r="L394" i="6"/>
  <c r="L395" i="6"/>
  <c r="L396" i="6"/>
  <c r="L397" i="6"/>
  <c r="L398" i="6"/>
  <c r="L399" i="6"/>
  <c r="L400" i="6"/>
  <c r="L401" i="6"/>
  <c r="L402" i="6"/>
  <c r="L403" i="6"/>
  <c r="L404" i="6"/>
  <c r="I405" i="6"/>
  <c r="L405" i="6"/>
  <c r="L406" i="6"/>
  <c r="L407" i="6"/>
  <c r="L408" i="6"/>
  <c r="L409" i="6"/>
  <c r="L410" i="6"/>
  <c r="I411" i="6"/>
  <c r="L411" i="6"/>
  <c r="I412" i="6"/>
  <c r="L412" i="6"/>
  <c r="L413" i="6"/>
  <c r="L414" i="6"/>
  <c r="L415" i="6"/>
  <c r="L416" i="6"/>
  <c r="L417" i="6"/>
  <c r="I418" i="6"/>
  <c r="L418" i="6"/>
  <c r="L419" i="6"/>
  <c r="L420" i="6"/>
  <c r="I421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I446" i="6"/>
  <c r="L446" i="6"/>
  <c r="I447" i="6"/>
  <c r="L447" i="6"/>
  <c r="L448" i="6"/>
  <c r="L449" i="6"/>
  <c r="L450" i="6"/>
  <c r="L451" i="6"/>
  <c r="I452" i="6"/>
  <c r="L452" i="6"/>
  <c r="I453" i="6"/>
  <c r="L453" i="6"/>
  <c r="L454" i="6"/>
  <c r="L455" i="6"/>
  <c r="I456" i="6"/>
  <c r="L456" i="6"/>
  <c r="L457" i="6"/>
  <c r="I458" i="6"/>
  <c r="L458" i="6"/>
  <c r="L459" i="6"/>
  <c r="L460" i="6"/>
  <c r="L461" i="6"/>
  <c r="I462" i="6"/>
  <c r="L462" i="6"/>
  <c r="L463" i="6"/>
  <c r="L464" i="6"/>
  <c r="L465" i="6"/>
  <c r="L466" i="6"/>
  <c r="L467" i="6"/>
  <c r="I468" i="6"/>
  <c r="L468" i="6"/>
  <c r="L469" i="6"/>
  <c r="L470" i="6"/>
  <c r="L471" i="6"/>
  <c r="I472" i="6"/>
  <c r="L472" i="6"/>
  <c r="L473" i="6"/>
  <c r="L474" i="6"/>
  <c r="L475" i="6"/>
  <c r="L476" i="6"/>
  <c r="L477" i="6"/>
  <c r="I478" i="6"/>
  <c r="L478" i="6"/>
  <c r="L479" i="6"/>
  <c r="L480" i="6"/>
  <c r="L481" i="6"/>
  <c r="L482" i="6"/>
  <c r="L483" i="6"/>
  <c r="I484" i="6"/>
  <c r="L484" i="6"/>
  <c r="L485" i="6"/>
  <c r="L486" i="6"/>
  <c r="L487" i="6"/>
  <c r="L488" i="6"/>
  <c r="I489" i="6"/>
  <c r="L489" i="6"/>
  <c r="L490" i="6"/>
  <c r="I491" i="6"/>
  <c r="L491" i="6"/>
  <c r="L492" i="6"/>
  <c r="L493" i="6"/>
  <c r="L494" i="6"/>
  <c r="L495" i="6"/>
  <c r="L496" i="6"/>
  <c r="L497" i="6"/>
  <c r="L498" i="6"/>
  <c r="L499" i="6"/>
  <c r="I500" i="6"/>
  <c r="L500" i="6"/>
  <c r="I501" i="6"/>
  <c r="L501" i="6"/>
  <c r="I502" i="6"/>
  <c r="L502" i="6"/>
  <c r="L503" i="6"/>
  <c r="L504" i="6"/>
  <c r="L505" i="6"/>
  <c r="L506" i="6"/>
  <c r="I507" i="6"/>
  <c r="L507" i="6"/>
  <c r="L508" i="6"/>
  <c r="I509" i="6"/>
  <c r="L509" i="6"/>
  <c r="L510" i="6"/>
  <c r="L511" i="6"/>
  <c r="L512" i="6"/>
  <c r="L513" i="6"/>
  <c r="I514" i="6"/>
  <c r="L514" i="6"/>
  <c r="I515" i="6"/>
  <c r="L515" i="6"/>
  <c r="L516" i="6"/>
  <c r="L517" i="6"/>
  <c r="L518" i="6"/>
  <c r="L519" i="6"/>
  <c r="L520" i="6"/>
  <c r="I521" i="6"/>
  <c r="L521" i="6"/>
  <c r="L522" i="6"/>
  <c r="L523" i="6"/>
  <c r="L524" i="6"/>
  <c r="L525" i="6"/>
  <c r="L526" i="6"/>
  <c r="I527" i="6"/>
  <c r="L527" i="6"/>
  <c r="I528" i="6"/>
  <c r="L528" i="6"/>
  <c r="L529" i="6"/>
  <c r="L530" i="6"/>
  <c r="L531" i="6"/>
  <c r="L532" i="6"/>
  <c r="L533" i="6"/>
  <c r="L534" i="6"/>
  <c r="I535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I549" i="6"/>
  <c r="L549" i="6"/>
  <c r="L550" i="6"/>
  <c r="L551" i="6"/>
  <c r="L552" i="6"/>
  <c r="L553" i="6"/>
  <c r="L554" i="6"/>
  <c r="L555" i="6"/>
  <c r="L556" i="6"/>
  <c r="L557" i="6"/>
  <c r="L558" i="6"/>
  <c r="L559" i="6"/>
  <c r="I560" i="6"/>
  <c r="L560" i="6"/>
  <c r="L561" i="6"/>
  <c r="L562" i="6"/>
  <c r="L563" i="6"/>
  <c r="I564" i="6"/>
  <c r="L564" i="6"/>
  <c r="I565" i="6"/>
  <c r="L565" i="6"/>
  <c r="L566" i="6"/>
  <c r="L567" i="6"/>
  <c r="L568" i="6"/>
  <c r="L569" i="6"/>
  <c r="L570" i="6"/>
  <c r="L571" i="6"/>
  <c r="L572" i="6"/>
  <c r="L573" i="6"/>
  <c r="L574" i="6"/>
  <c r="L575" i="6"/>
  <c r="I576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I599" i="6"/>
  <c r="L599" i="6"/>
  <c r="L600" i="6"/>
  <c r="I601" i="6"/>
  <c r="L601" i="6"/>
  <c r="L602" i="6"/>
  <c r="M521" i="6" l="1"/>
  <c r="J510" i="6"/>
  <c r="K510" i="6" s="1"/>
  <c r="J135" i="6"/>
  <c r="K135" i="6" s="1"/>
  <c r="J246" i="6"/>
  <c r="K246" i="6" s="1"/>
  <c r="J20" i="6"/>
  <c r="K20" i="6" s="1"/>
  <c r="H157" i="6"/>
  <c r="H80" i="6"/>
  <c r="M22" i="6"/>
  <c r="J258" i="6"/>
  <c r="K258" i="6" s="1"/>
  <c r="H558" i="6"/>
  <c r="H8" i="6"/>
  <c r="J178" i="6"/>
  <c r="K178" i="6" s="1"/>
  <c r="J168" i="6"/>
  <c r="K168" i="6" s="1"/>
  <c r="J17" i="6"/>
  <c r="K17" i="6" s="1"/>
  <c r="H236" i="6"/>
  <c r="H168" i="6"/>
  <c r="M115" i="6"/>
  <c r="H491" i="6"/>
  <c r="H239" i="6"/>
  <c r="M36" i="6"/>
  <c r="M470" i="6"/>
  <c r="J458" i="6"/>
  <c r="K458" i="6" s="1"/>
  <c r="M569" i="6"/>
  <c r="M212" i="6"/>
  <c r="J111" i="6"/>
  <c r="K111" i="6" s="1"/>
  <c r="J550" i="6"/>
  <c r="K550" i="6" s="1"/>
  <c r="M346" i="6"/>
  <c r="J338" i="6"/>
  <c r="K338" i="6" s="1"/>
  <c r="J310" i="6"/>
  <c r="K310" i="6" s="1"/>
  <c r="I178" i="6"/>
  <c r="M559" i="6"/>
  <c r="M423" i="6"/>
  <c r="J394" i="6"/>
  <c r="K394" i="6" s="1"/>
  <c r="M316" i="6"/>
  <c r="H359" i="6"/>
  <c r="H328" i="6"/>
  <c r="M59" i="6"/>
  <c r="M534" i="6"/>
  <c r="M322" i="6"/>
  <c r="H204" i="6"/>
  <c r="M598" i="6"/>
  <c r="H449" i="6"/>
  <c r="H408" i="6"/>
  <c r="H306" i="6"/>
  <c r="M258" i="6"/>
  <c r="H602" i="6"/>
  <c r="M514" i="6"/>
  <c r="H342" i="6"/>
  <c r="H112" i="6"/>
  <c r="J61" i="6"/>
  <c r="K61" i="6" s="1"/>
  <c r="J5" i="6"/>
  <c r="K5" i="6" s="1"/>
  <c r="H446" i="6"/>
  <c r="J538" i="6"/>
  <c r="K538" i="6" s="1"/>
  <c r="H258" i="6"/>
  <c r="H33" i="6"/>
  <c r="H514" i="6"/>
  <c r="M168" i="6"/>
  <c r="H104" i="6"/>
  <c r="H326" i="6"/>
  <c r="H293" i="6"/>
  <c r="J175" i="6"/>
  <c r="K175" i="6" s="1"/>
  <c r="M83" i="6"/>
  <c r="J596" i="6"/>
  <c r="K596" i="6" s="1"/>
  <c r="J433" i="6"/>
  <c r="K433" i="6" s="1"/>
  <c r="H363" i="6"/>
  <c r="H302" i="6"/>
  <c r="J236" i="6"/>
  <c r="K236" i="6" s="1"/>
  <c r="H60" i="6"/>
  <c r="H595" i="6"/>
  <c r="H56" i="6"/>
  <c r="M518" i="6"/>
  <c r="J450" i="6"/>
  <c r="K450" i="6" s="1"/>
  <c r="H316" i="6"/>
  <c r="H278" i="6"/>
  <c r="M162" i="6"/>
  <c r="M121" i="6"/>
  <c r="J82" i="6"/>
  <c r="K82" i="6" s="1"/>
  <c r="J24" i="6"/>
  <c r="K24" i="6" s="1"/>
  <c r="M20" i="6"/>
  <c r="H547" i="6"/>
  <c r="H36" i="6"/>
  <c r="H484" i="6"/>
  <c r="J434" i="6"/>
  <c r="K434" i="6" s="1"/>
  <c r="J402" i="6"/>
  <c r="K402" i="6" s="1"/>
  <c r="M292" i="6"/>
  <c r="H287" i="6"/>
  <c r="M178" i="6"/>
  <c r="J83" i="6"/>
  <c r="K83" i="6" s="1"/>
  <c r="H20" i="6"/>
  <c r="H472" i="6"/>
  <c r="H456" i="6"/>
  <c r="H203" i="6"/>
  <c r="J161" i="6"/>
  <c r="K161" i="6" s="1"/>
  <c r="H109" i="6"/>
  <c r="H95" i="6"/>
  <c r="J43" i="6"/>
  <c r="K43" i="6" s="1"/>
  <c r="M211" i="6"/>
  <c r="M579" i="6"/>
  <c r="H579" i="6"/>
  <c r="M284" i="6"/>
  <c r="H284" i="6"/>
  <c r="H127" i="6"/>
  <c r="J127" i="6"/>
  <c r="K127" i="6" s="1"/>
  <c r="M127" i="6"/>
  <c r="H401" i="6"/>
  <c r="M564" i="6"/>
  <c r="H354" i="6"/>
  <c r="M561" i="6"/>
  <c r="H452" i="6"/>
  <c r="J452" i="6"/>
  <c r="K452" i="6" s="1"/>
  <c r="M452" i="6"/>
  <c r="H381" i="6"/>
  <c r="M411" i="6"/>
  <c r="H411" i="6"/>
  <c r="M296" i="6"/>
  <c r="M490" i="6"/>
  <c r="H490" i="6"/>
  <c r="H414" i="6"/>
  <c r="M414" i="6"/>
  <c r="H430" i="6"/>
  <c r="M181" i="6"/>
  <c r="J181" i="6"/>
  <c r="K181" i="6" s="1"/>
  <c r="H139" i="6"/>
  <c r="J139" i="6"/>
  <c r="K139" i="6" s="1"/>
  <c r="M139" i="6"/>
  <c r="H16" i="6"/>
  <c r="J534" i="6"/>
  <c r="K534" i="6" s="1"/>
  <c r="J518" i="6"/>
  <c r="K518" i="6" s="1"/>
  <c r="M478" i="6"/>
  <c r="H469" i="6"/>
  <c r="M462" i="6"/>
  <c r="M404" i="6"/>
  <c r="H392" i="6"/>
  <c r="J341" i="6"/>
  <c r="K341" i="6" s="1"/>
  <c r="M334" i="6"/>
  <c r="M306" i="6"/>
  <c r="M290" i="6"/>
  <c r="M242" i="6"/>
  <c r="J213" i="6"/>
  <c r="K213" i="6" s="1"/>
  <c r="H188" i="6"/>
  <c r="H177" i="6"/>
  <c r="M130" i="6"/>
  <c r="M101" i="6"/>
  <c r="H88" i="6"/>
  <c r="M57" i="6"/>
  <c r="M42" i="6"/>
  <c r="H478" i="6"/>
  <c r="H443" i="6"/>
  <c r="J525" i="6"/>
  <c r="K525" i="6" s="1"/>
  <c r="H516" i="6"/>
  <c r="M508" i="6"/>
  <c r="J449" i="6"/>
  <c r="K449" i="6" s="1"/>
  <c r="J408" i="6"/>
  <c r="K408" i="6" s="1"/>
  <c r="H395" i="6"/>
  <c r="H348" i="6"/>
  <c r="M340" i="6"/>
  <c r="M280" i="6"/>
  <c r="M262" i="6"/>
  <c r="M254" i="6"/>
  <c r="J185" i="6"/>
  <c r="K185" i="6" s="1"/>
  <c r="M135" i="6"/>
  <c r="M26" i="6"/>
  <c r="M16" i="6"/>
  <c r="M10" i="6"/>
  <c r="H462" i="6"/>
  <c r="H531" i="6"/>
  <c r="H465" i="6"/>
  <c r="H262" i="6"/>
  <c r="H226" i="6"/>
  <c r="H76" i="6"/>
  <c r="H586" i="6"/>
  <c r="H541" i="6"/>
  <c r="M484" i="6"/>
  <c r="H429" i="6"/>
  <c r="H365" i="6"/>
  <c r="J354" i="6"/>
  <c r="K354" i="6" s="1"/>
  <c r="J296" i="6"/>
  <c r="K296" i="6" s="1"/>
  <c r="H252" i="6"/>
  <c r="M161" i="6"/>
  <c r="M79" i="6"/>
  <c r="H245" i="6"/>
  <c r="H200" i="6"/>
  <c r="H115" i="6"/>
  <c r="H542" i="6"/>
  <c r="H509" i="6"/>
  <c r="J443" i="6"/>
  <c r="K443" i="6" s="1"/>
  <c r="H420" i="6"/>
  <c r="M342" i="6"/>
  <c r="H341" i="6"/>
  <c r="M338" i="6"/>
  <c r="M312" i="6"/>
  <c r="H283" i="6"/>
  <c r="M278" i="6"/>
  <c r="H246" i="6"/>
  <c r="H229" i="6"/>
  <c r="H220" i="6"/>
  <c r="H213" i="6"/>
  <c r="J197" i="6"/>
  <c r="K197" i="6" s="1"/>
  <c r="M105" i="6"/>
  <c r="H92" i="6"/>
  <c r="H82" i="6"/>
  <c r="H79" i="6"/>
  <c r="M24" i="6"/>
  <c r="H248" i="6"/>
  <c r="H589" i="6"/>
  <c r="H582" i="6"/>
  <c r="M566" i="6"/>
  <c r="H554" i="6"/>
  <c r="H540" i="6"/>
  <c r="H522" i="6"/>
  <c r="M510" i="6"/>
  <c r="J485" i="6"/>
  <c r="K485" i="6" s="1"/>
  <c r="H474" i="6"/>
  <c r="M468" i="6"/>
  <c r="J459" i="6"/>
  <c r="K459" i="6" s="1"/>
  <c r="H453" i="6"/>
  <c r="J436" i="6"/>
  <c r="K436" i="6" s="1"/>
  <c r="H433" i="6"/>
  <c r="J420" i="6"/>
  <c r="K420" i="6" s="1"/>
  <c r="J417" i="6"/>
  <c r="K417" i="6" s="1"/>
  <c r="M394" i="6"/>
  <c r="H389" i="6"/>
  <c r="M382" i="6"/>
  <c r="M377" i="6"/>
  <c r="M366" i="6"/>
  <c r="J351" i="6"/>
  <c r="K351" i="6" s="1"/>
  <c r="M331" i="6"/>
  <c r="H331" i="6"/>
  <c r="J307" i="6"/>
  <c r="K307" i="6" s="1"/>
  <c r="M206" i="6"/>
  <c r="H590" i="6"/>
  <c r="J576" i="6"/>
  <c r="K576" i="6" s="1"/>
  <c r="M573" i="6"/>
  <c r="H573" i="6"/>
  <c r="H566" i="6"/>
  <c r="M550" i="6"/>
  <c r="H544" i="6"/>
  <c r="M532" i="6"/>
  <c r="H505" i="6"/>
  <c r="H504" i="6"/>
  <c r="M500" i="6"/>
  <c r="H440" i="6"/>
  <c r="M430" i="6"/>
  <c r="M401" i="6"/>
  <c r="J401" i="6"/>
  <c r="K401" i="6" s="1"/>
  <c r="M398" i="6"/>
  <c r="H377" i="6"/>
  <c r="H344" i="6"/>
  <c r="M344" i="6"/>
  <c r="M309" i="6"/>
  <c r="M294" i="6"/>
  <c r="M268" i="6"/>
  <c r="H268" i="6"/>
  <c r="J232" i="6"/>
  <c r="K232" i="6" s="1"/>
  <c r="M227" i="6"/>
  <c r="H216" i="6"/>
  <c r="M216" i="6"/>
  <c r="H206" i="6"/>
  <c r="H166" i="6"/>
  <c r="M166" i="6"/>
  <c r="M73" i="6"/>
  <c r="H73" i="6"/>
  <c r="M54" i="6"/>
  <c r="H54" i="6"/>
  <c r="M30" i="6"/>
  <c r="H30" i="6"/>
  <c r="H274" i="6"/>
  <c r="M274" i="6"/>
  <c r="H510" i="6"/>
  <c r="M383" i="6"/>
  <c r="M351" i="6"/>
  <c r="H264" i="6"/>
  <c r="M264" i="6"/>
  <c r="H214" i="6"/>
  <c r="H557" i="6"/>
  <c r="H526" i="6"/>
  <c r="H525" i="6"/>
  <c r="J491" i="6"/>
  <c r="K491" i="6" s="1"/>
  <c r="H485" i="6"/>
  <c r="J475" i="6"/>
  <c r="K475" i="6" s="1"/>
  <c r="J437" i="6"/>
  <c r="K437" i="6" s="1"/>
  <c r="M436" i="6"/>
  <c r="M420" i="6"/>
  <c r="H383" i="6"/>
  <c r="M364" i="6"/>
  <c r="H361" i="6"/>
  <c r="H351" i="6"/>
  <c r="H337" i="6"/>
  <c r="M335" i="6"/>
  <c r="J313" i="6"/>
  <c r="K313" i="6" s="1"/>
  <c r="M277" i="6"/>
  <c r="H277" i="6"/>
  <c r="M251" i="6"/>
  <c r="M232" i="6"/>
  <c r="H232" i="6"/>
  <c r="H143" i="6"/>
  <c r="M143" i="6"/>
  <c r="M119" i="6"/>
  <c r="M117" i="6"/>
  <c r="M111" i="6"/>
  <c r="M102" i="6"/>
  <c r="H63" i="6"/>
  <c r="M63" i="6"/>
  <c r="M427" i="6"/>
  <c r="H427" i="6"/>
  <c r="H182" i="6"/>
  <c r="M182" i="6"/>
  <c r="H598" i="6"/>
  <c r="M592" i="6"/>
  <c r="M507" i="6"/>
  <c r="J494" i="6"/>
  <c r="K494" i="6" s="1"/>
  <c r="M433" i="6"/>
  <c r="M319" i="6"/>
  <c r="M307" i="6"/>
  <c r="M261" i="6"/>
  <c r="H261" i="6"/>
  <c r="M194" i="6"/>
  <c r="M131" i="6"/>
  <c r="H131" i="6"/>
  <c r="H67" i="6"/>
  <c r="M67" i="6"/>
  <c r="H592" i="6"/>
  <c r="H574" i="6"/>
  <c r="H572" i="6"/>
  <c r="H550" i="6"/>
  <c r="J566" i="6"/>
  <c r="K566" i="6" s="1"/>
  <c r="M548" i="6"/>
  <c r="H538" i="6"/>
  <c r="M528" i="6"/>
  <c r="H459" i="6"/>
  <c r="M446" i="6"/>
  <c r="H436" i="6"/>
  <c r="J424" i="6"/>
  <c r="K424" i="6" s="1"/>
  <c r="H423" i="6"/>
  <c r="H417" i="6"/>
  <c r="M332" i="6"/>
  <c r="H332" i="6"/>
  <c r="J306" i="6"/>
  <c r="K306" i="6" s="1"/>
  <c r="M271" i="6"/>
  <c r="H271" i="6"/>
  <c r="M207" i="6"/>
  <c r="H207" i="6"/>
  <c r="H102" i="6"/>
  <c r="M560" i="6"/>
  <c r="H560" i="6"/>
  <c r="H524" i="6"/>
  <c r="M504" i="6"/>
  <c r="J495" i="6"/>
  <c r="K495" i="6" s="1"/>
  <c r="M475" i="6"/>
  <c r="H475" i="6"/>
  <c r="M405" i="6"/>
  <c r="H405" i="6"/>
  <c r="H310" i="6"/>
  <c r="M310" i="6"/>
  <c r="M300" i="6"/>
  <c r="H300" i="6"/>
  <c r="M286" i="6"/>
  <c r="H570" i="6"/>
  <c r="M563" i="6"/>
  <c r="H563" i="6"/>
  <c r="H492" i="6"/>
  <c r="H437" i="6"/>
  <c r="J430" i="6"/>
  <c r="K430" i="6" s="1"/>
  <c r="M424" i="6"/>
  <c r="H424" i="6"/>
  <c r="M421" i="6"/>
  <c r="H421" i="6"/>
  <c r="J377" i="6"/>
  <c r="K377" i="6" s="1"/>
  <c r="M357" i="6"/>
  <c r="H357" i="6"/>
  <c r="M325" i="6"/>
  <c r="H325" i="6"/>
  <c r="M303" i="6"/>
  <c r="H286" i="6"/>
  <c r="M243" i="6"/>
  <c r="M172" i="6"/>
  <c r="H172" i="6"/>
  <c r="J172" i="6"/>
  <c r="K172" i="6" s="1"/>
  <c r="M165" i="6"/>
  <c r="M146" i="6"/>
  <c r="H51" i="6"/>
  <c r="H41" i="6"/>
  <c r="H34" i="6"/>
  <c r="M34" i="6"/>
  <c r="H588" i="6"/>
  <c r="J490" i="6"/>
  <c r="K490" i="6" s="1"/>
  <c r="H338" i="6"/>
  <c r="J293" i="6"/>
  <c r="K293" i="6" s="1"/>
  <c r="H289" i="6"/>
  <c r="M255" i="6"/>
  <c r="J171" i="6"/>
  <c r="K171" i="6" s="1"/>
  <c r="H110" i="6"/>
  <c r="H47" i="6"/>
  <c r="M39" i="6"/>
  <c r="H39" i="6"/>
  <c r="J11" i="6"/>
  <c r="K11" i="6" s="1"/>
  <c r="M7" i="6"/>
  <c r="J7" i="6"/>
  <c r="K7" i="6" s="1"/>
  <c r="H7" i="6"/>
  <c r="J367" i="6"/>
  <c r="K367" i="6" s="1"/>
  <c r="J299" i="6"/>
  <c r="K299" i="6" s="1"/>
  <c r="H294" i="6"/>
  <c r="M210" i="6"/>
  <c r="M153" i="6"/>
  <c r="M96" i="6"/>
  <c r="J96" i="6"/>
  <c r="K96" i="6" s="1"/>
  <c r="H96" i="6"/>
  <c r="M70" i="6"/>
  <c r="H70" i="6"/>
  <c r="M47" i="6"/>
  <c r="M11" i="6"/>
  <c r="H11" i="6"/>
  <c r="H334" i="6"/>
  <c r="H305" i="6"/>
  <c r="M275" i="6"/>
  <c r="H230" i="6"/>
  <c r="M230" i="6"/>
  <c r="J226" i="6"/>
  <c r="K226" i="6" s="1"/>
  <c r="M223" i="6"/>
  <c r="H223" i="6"/>
  <c r="M195" i="6"/>
  <c r="M114" i="6"/>
  <c r="H114" i="6"/>
  <c r="M86" i="6"/>
  <c r="H86" i="6"/>
  <c r="M35" i="6"/>
  <c r="H35" i="6"/>
  <c r="M14" i="6"/>
  <c r="H14" i="6"/>
  <c r="J309" i="6"/>
  <c r="K309" i="6" s="1"/>
  <c r="H303" i="6"/>
  <c r="J300" i="6"/>
  <c r="K300" i="6" s="1"/>
  <c r="J274" i="6"/>
  <c r="K274" i="6" s="1"/>
  <c r="M246" i="6"/>
  <c r="H198" i="6"/>
  <c r="M198" i="6"/>
  <c r="J194" i="6"/>
  <c r="K194" i="6" s="1"/>
  <c r="M191" i="6"/>
  <c r="H191" i="6"/>
  <c r="M184" i="6"/>
  <c r="H174" i="6"/>
  <c r="M149" i="6"/>
  <c r="H149" i="6"/>
  <c r="H135" i="6"/>
  <c r="M128" i="6"/>
  <c r="M118" i="6"/>
  <c r="H118" i="6"/>
  <c r="H99" i="6"/>
  <c r="M89" i="6"/>
  <c r="M64" i="6"/>
  <c r="J64" i="6"/>
  <c r="K64" i="6" s="1"/>
  <c r="H64" i="6"/>
  <c r="H50" i="6"/>
  <c r="M48" i="6"/>
  <c r="H48" i="6"/>
  <c r="H4" i="6"/>
  <c r="J248" i="6"/>
  <c r="K248" i="6" s="1"/>
  <c r="J233" i="6"/>
  <c r="K233" i="6" s="1"/>
  <c r="H153" i="6"/>
  <c r="H257" i="6"/>
  <c r="J245" i="6"/>
  <c r="K245" i="6" s="1"/>
  <c r="H181" i="6"/>
  <c r="H175" i="6"/>
  <c r="H165" i="6"/>
  <c r="J157" i="6"/>
  <c r="K157" i="6" s="1"/>
  <c r="H24" i="6"/>
  <c r="H17" i="6"/>
  <c r="J191" i="6"/>
  <c r="K191" i="6" s="1"/>
  <c r="J166" i="6"/>
  <c r="K166" i="6" s="1"/>
  <c r="H46" i="6"/>
  <c r="J584" i="6"/>
  <c r="K584" i="6" s="1"/>
  <c r="J536" i="6"/>
  <c r="K536" i="6" s="1"/>
  <c r="J530" i="6"/>
  <c r="K530" i="6" s="1"/>
  <c r="J528" i="6"/>
  <c r="K528" i="6" s="1"/>
  <c r="I525" i="6"/>
  <c r="I510" i="6"/>
  <c r="I498" i="6"/>
  <c r="J477" i="6"/>
  <c r="K477" i="6" s="1"/>
  <c r="J453" i="6"/>
  <c r="K453" i="6" s="1"/>
  <c r="M417" i="6"/>
  <c r="I415" i="6"/>
  <c r="M400" i="6"/>
  <c r="I246" i="6"/>
  <c r="I139" i="6"/>
  <c r="I138" i="6"/>
  <c r="M122" i="6"/>
  <c r="I111" i="6"/>
  <c r="I106" i="6"/>
  <c r="J70" i="6"/>
  <c r="K70" i="6" s="1"/>
  <c r="J67" i="6"/>
  <c r="K67" i="6" s="1"/>
  <c r="I24" i="6"/>
  <c r="M365" i="6"/>
  <c r="I557" i="6"/>
  <c r="J535" i="6"/>
  <c r="K535" i="6" s="1"/>
  <c r="I475" i="6"/>
  <c r="I407" i="6"/>
  <c r="J395" i="6"/>
  <c r="K395" i="6" s="1"/>
  <c r="J363" i="6"/>
  <c r="K363" i="6" s="1"/>
  <c r="J294" i="6"/>
  <c r="K294" i="6" s="1"/>
  <c r="I286" i="6"/>
  <c r="J204" i="6"/>
  <c r="K204" i="6" s="1"/>
  <c r="J121" i="6"/>
  <c r="K121" i="6" s="1"/>
  <c r="J47" i="6"/>
  <c r="K47" i="6" s="1"/>
  <c r="J8" i="6"/>
  <c r="K8" i="6" s="1"/>
  <c r="I7" i="6"/>
  <c r="I310" i="6"/>
  <c r="I267" i="6"/>
  <c r="J223" i="6"/>
  <c r="K223" i="6" s="1"/>
  <c r="J182" i="6"/>
  <c r="K182" i="6" s="1"/>
  <c r="I146" i="6"/>
  <c r="J122" i="6"/>
  <c r="K122" i="6" s="1"/>
  <c r="J104" i="6"/>
  <c r="K104" i="6" s="1"/>
  <c r="I61" i="6"/>
  <c r="M203" i="6"/>
  <c r="J53" i="6"/>
  <c r="K53" i="6" s="1"/>
  <c r="J579" i="6"/>
  <c r="K579" i="6" s="1"/>
  <c r="I561" i="6"/>
  <c r="I417" i="6"/>
  <c r="M407" i="6"/>
  <c r="J342" i="6"/>
  <c r="K342" i="6" s="1"/>
  <c r="J286" i="6"/>
  <c r="K286" i="6" s="1"/>
  <c r="I223" i="6"/>
  <c r="I190" i="6"/>
  <c r="I182" i="6"/>
  <c r="I137" i="6"/>
  <c r="I38" i="6"/>
  <c r="J35" i="6"/>
  <c r="K35" i="6" s="1"/>
  <c r="I5" i="6"/>
  <c r="I99" i="6"/>
  <c r="H42" i="6"/>
  <c r="J42" i="6"/>
  <c r="K42" i="6" s="1"/>
  <c r="I351" i="6"/>
  <c r="I306" i="6"/>
  <c r="I299" i="6"/>
  <c r="I174" i="6"/>
  <c r="I143" i="6"/>
  <c r="J143" i="6"/>
  <c r="K143" i="6" s="1"/>
  <c r="I133" i="6"/>
  <c r="I93" i="6"/>
  <c r="J73" i="6"/>
  <c r="K73" i="6" s="1"/>
  <c r="H125" i="6"/>
  <c r="I602" i="6"/>
  <c r="I593" i="6"/>
  <c r="I580" i="6"/>
  <c r="M575" i="6"/>
  <c r="I553" i="6"/>
  <c r="J551" i="6"/>
  <c r="K551" i="6" s="1"/>
  <c r="I545" i="6"/>
  <c r="I542" i="6"/>
  <c r="I486" i="6"/>
  <c r="J474" i="6"/>
  <c r="K474" i="6" s="1"/>
  <c r="J472" i="6"/>
  <c r="K472" i="6" s="1"/>
  <c r="H404" i="6"/>
  <c r="I404" i="6"/>
  <c r="J404" i="6"/>
  <c r="K404" i="6" s="1"/>
  <c r="J344" i="6"/>
  <c r="K344" i="6" s="1"/>
  <c r="I338" i="6"/>
  <c r="J302" i="6"/>
  <c r="K302" i="6" s="1"/>
  <c r="I283" i="6"/>
  <c r="J283" i="6"/>
  <c r="K283" i="6" s="1"/>
  <c r="I245" i="6"/>
  <c r="I236" i="6"/>
  <c r="I175" i="6"/>
  <c r="I85" i="6"/>
  <c r="H85" i="6"/>
  <c r="I60" i="6"/>
  <c r="J18" i="6"/>
  <c r="K18" i="6" s="1"/>
  <c r="I350" i="6"/>
  <c r="I302" i="6"/>
  <c r="I140" i="6"/>
  <c r="M601" i="6"/>
  <c r="M576" i="6"/>
  <c r="M481" i="6"/>
  <c r="I450" i="6"/>
  <c r="I376" i="6"/>
  <c r="H335" i="6"/>
  <c r="I335" i="6"/>
  <c r="I331" i="6"/>
  <c r="J331" i="6"/>
  <c r="K331" i="6" s="1"/>
  <c r="J217" i="6"/>
  <c r="K217" i="6" s="1"/>
  <c r="J174" i="6"/>
  <c r="K174" i="6" s="1"/>
  <c r="M91" i="6"/>
  <c r="I79" i="6"/>
  <c r="J79" i="6"/>
  <c r="K79" i="6" s="1"/>
  <c r="H57" i="6"/>
  <c r="I57" i="6"/>
  <c r="J57" i="6"/>
  <c r="K57" i="6" s="1"/>
  <c r="I32" i="6"/>
  <c r="H576" i="6"/>
  <c r="I588" i="6"/>
  <c r="M585" i="6"/>
  <c r="I574" i="6"/>
  <c r="I569" i="6"/>
  <c r="I567" i="6"/>
  <c r="J560" i="6"/>
  <c r="K560" i="6" s="1"/>
  <c r="J557" i="6"/>
  <c r="K557" i="6" s="1"/>
  <c r="J554" i="6"/>
  <c r="K554" i="6" s="1"/>
  <c r="I540" i="6"/>
  <c r="I513" i="6"/>
  <c r="I511" i="6"/>
  <c r="J504" i="6"/>
  <c r="K504" i="6" s="1"/>
  <c r="J501" i="6"/>
  <c r="K501" i="6" s="1"/>
  <c r="J496" i="6"/>
  <c r="K496" i="6" s="1"/>
  <c r="I482" i="6"/>
  <c r="I442" i="6"/>
  <c r="I401" i="6"/>
  <c r="I383" i="6"/>
  <c r="J383" i="6"/>
  <c r="K383" i="6" s="1"/>
  <c r="J312" i="6"/>
  <c r="K312" i="6" s="1"/>
  <c r="I281" i="6"/>
  <c r="M245" i="6"/>
  <c r="I158" i="6"/>
  <c r="I141" i="6"/>
  <c r="J115" i="6"/>
  <c r="K115" i="6" s="1"/>
  <c r="I86" i="6"/>
  <c r="J86" i="6"/>
  <c r="K86" i="6" s="1"/>
  <c r="H502" i="6"/>
  <c r="H178" i="6"/>
  <c r="I255" i="6"/>
  <c r="H255" i="6"/>
  <c r="J255" i="6"/>
  <c r="K255" i="6" s="1"/>
  <c r="J520" i="6"/>
  <c r="K520" i="6" s="1"/>
  <c r="M602" i="6"/>
  <c r="M454" i="6"/>
  <c r="I368" i="6"/>
  <c r="J261" i="6"/>
  <c r="K261" i="6" s="1"/>
  <c r="J30" i="6"/>
  <c r="K30" i="6" s="1"/>
  <c r="J595" i="6"/>
  <c r="K595" i="6" s="1"/>
  <c r="I589" i="6"/>
  <c r="I582" i="6"/>
  <c r="I570" i="6"/>
  <c r="J564" i="6"/>
  <c r="K564" i="6" s="1"/>
  <c r="J514" i="6"/>
  <c r="K514" i="6" s="1"/>
  <c r="H468" i="6"/>
  <c r="J468" i="6"/>
  <c r="K468" i="6" s="1"/>
  <c r="J446" i="6"/>
  <c r="K446" i="6" s="1"/>
  <c r="I391" i="6"/>
  <c r="J332" i="6"/>
  <c r="K332" i="6" s="1"/>
  <c r="J265" i="6"/>
  <c r="K265" i="6" s="1"/>
  <c r="M226" i="6"/>
  <c r="I222" i="6"/>
  <c r="J195" i="6"/>
  <c r="K195" i="6" s="1"/>
  <c r="M186" i="6"/>
  <c r="I129" i="6"/>
  <c r="I58" i="6"/>
  <c r="I399" i="6"/>
  <c r="J271" i="6"/>
  <c r="K271" i="6" s="1"/>
  <c r="I142" i="6"/>
  <c r="I481" i="6"/>
  <c r="I563" i="6"/>
  <c r="J405" i="6"/>
  <c r="K405" i="6" s="1"/>
  <c r="I370" i="6"/>
  <c r="I358" i="6"/>
  <c r="I347" i="6"/>
  <c r="H210" i="6"/>
  <c r="I210" i="6"/>
  <c r="J210" i="6"/>
  <c r="K210" i="6" s="1"/>
  <c r="J54" i="6"/>
  <c r="K54" i="6" s="1"/>
  <c r="I595" i="6"/>
  <c r="I592" i="6"/>
  <c r="I575" i="6"/>
  <c r="I505" i="6"/>
  <c r="J482" i="6"/>
  <c r="K482" i="6" s="1"/>
  <c r="I474" i="6"/>
  <c r="I463" i="6"/>
  <c r="I366" i="6"/>
  <c r="J365" i="6"/>
  <c r="K365" i="6" s="1"/>
  <c r="I271" i="6"/>
  <c r="I258" i="6"/>
  <c r="J101" i="6"/>
  <c r="K101" i="6" s="1"/>
  <c r="I98" i="6"/>
  <c r="I42" i="6"/>
  <c r="I31" i="6"/>
  <c r="H31" i="6"/>
  <c r="J442" i="6"/>
  <c r="K442" i="6" s="1"/>
  <c r="M391" i="6"/>
  <c r="M376" i="6"/>
  <c r="H13" i="6"/>
  <c r="M238" i="6"/>
  <c r="M213" i="6"/>
  <c r="J546" i="6"/>
  <c r="K546" i="6" s="1"/>
  <c r="I544" i="6"/>
  <c r="I541" i="6"/>
  <c r="I538" i="6"/>
  <c r="I516" i="6"/>
  <c r="M499" i="6"/>
  <c r="J456" i="6"/>
  <c r="K456" i="6" s="1"/>
  <c r="I433" i="6"/>
  <c r="I423" i="6"/>
  <c r="I395" i="6"/>
  <c r="I342" i="6"/>
  <c r="J334" i="6"/>
  <c r="K334" i="6" s="1"/>
  <c r="J328" i="6"/>
  <c r="K328" i="6" s="1"/>
  <c r="M326" i="6"/>
  <c r="I318" i="6"/>
  <c r="M229" i="6"/>
  <c r="I172" i="6"/>
  <c r="M156" i="6"/>
  <c r="M493" i="6"/>
  <c r="J426" i="6"/>
  <c r="K426" i="6" s="1"/>
  <c r="M360" i="6"/>
  <c r="J350" i="6"/>
  <c r="K350" i="6" s="1"/>
  <c r="M299" i="6"/>
  <c r="M248" i="6"/>
  <c r="M236" i="6"/>
  <c r="I230" i="6"/>
  <c r="I220" i="6"/>
  <c r="I124" i="6"/>
  <c r="I89" i="6"/>
  <c r="J89" i="6"/>
  <c r="K89" i="6" s="1"/>
  <c r="H89" i="6"/>
  <c r="I568" i="6"/>
  <c r="M553" i="6"/>
  <c r="M544" i="6"/>
  <c r="M527" i="6"/>
  <c r="I487" i="6"/>
  <c r="I471" i="6"/>
  <c r="J471" i="6"/>
  <c r="K471" i="6" s="1"/>
  <c r="M465" i="6"/>
  <c r="M374" i="6"/>
  <c r="I280" i="6"/>
  <c r="H280" i="6"/>
  <c r="J280" i="6"/>
  <c r="K280" i="6" s="1"/>
  <c r="H242" i="6"/>
  <c r="I242" i="6"/>
  <c r="J242" i="6"/>
  <c r="K242" i="6" s="1"/>
  <c r="I238" i="6"/>
  <c r="I555" i="6"/>
  <c r="J548" i="6"/>
  <c r="K548" i="6" s="1"/>
  <c r="J547" i="6"/>
  <c r="K547" i="6" s="1"/>
  <c r="J602" i="6"/>
  <c r="K602" i="6" s="1"/>
  <c r="J599" i="6"/>
  <c r="K599" i="6" s="1"/>
  <c r="I598" i="6"/>
  <c r="I597" i="6"/>
  <c r="M591" i="6"/>
  <c r="J589" i="6"/>
  <c r="K589" i="6" s="1"/>
  <c r="I585" i="6"/>
  <c r="J582" i="6"/>
  <c r="K582" i="6" s="1"/>
  <c r="I577" i="6"/>
  <c r="I572" i="6"/>
  <c r="J568" i="6"/>
  <c r="K568" i="6" s="1"/>
  <c r="I559" i="6"/>
  <c r="M554" i="6"/>
  <c r="I548" i="6"/>
  <c r="I547" i="6"/>
  <c r="M537" i="6"/>
  <c r="I526" i="6"/>
  <c r="I522" i="6"/>
  <c r="I519" i="6"/>
  <c r="I503" i="6"/>
  <c r="H500" i="6"/>
  <c r="J500" i="6"/>
  <c r="K500" i="6" s="1"/>
  <c r="I485" i="6"/>
  <c r="M471" i="6"/>
  <c r="I466" i="6"/>
  <c r="I443" i="6"/>
  <c r="M439" i="6"/>
  <c r="H426" i="6"/>
  <c r="I426" i="6"/>
  <c r="I382" i="6"/>
  <c r="I373" i="6"/>
  <c r="I360" i="6"/>
  <c r="I354" i="6"/>
  <c r="M354" i="6"/>
  <c r="J345" i="6"/>
  <c r="K345" i="6" s="1"/>
  <c r="I333" i="6"/>
  <c r="H322" i="6"/>
  <c r="J322" i="6"/>
  <c r="K322" i="6" s="1"/>
  <c r="J319" i="6"/>
  <c r="K319" i="6" s="1"/>
  <c r="I293" i="6"/>
  <c r="J243" i="6"/>
  <c r="K243" i="6" s="1"/>
  <c r="I243" i="6"/>
  <c r="J239" i="6"/>
  <c r="K239" i="6" s="1"/>
  <c r="I219" i="6"/>
  <c r="I203" i="6"/>
  <c r="J203" i="6"/>
  <c r="K203" i="6" s="1"/>
  <c r="I76" i="6"/>
  <c r="J76" i="6"/>
  <c r="K76" i="6" s="1"/>
  <c r="I69" i="6"/>
  <c r="H319" i="6"/>
  <c r="J586" i="6"/>
  <c r="K586" i="6" s="1"/>
  <c r="J583" i="6"/>
  <c r="K583" i="6" s="1"/>
  <c r="I581" i="6"/>
  <c r="J573" i="6"/>
  <c r="K573" i="6" s="1"/>
  <c r="I539" i="6"/>
  <c r="J532" i="6"/>
  <c r="K532" i="6" s="1"/>
  <c r="J531" i="6"/>
  <c r="K531" i="6" s="1"/>
  <c r="J508" i="6"/>
  <c r="K508" i="6" s="1"/>
  <c r="H508" i="6"/>
  <c r="H507" i="6"/>
  <c r="J507" i="6"/>
  <c r="K507" i="6" s="1"/>
  <c r="I457" i="6"/>
  <c r="J411" i="6"/>
  <c r="K411" i="6" s="1"/>
  <c r="I408" i="6"/>
  <c r="I348" i="6"/>
  <c r="J323" i="6"/>
  <c r="K323" i="6" s="1"/>
  <c r="I262" i="6"/>
  <c r="J262" i="6"/>
  <c r="K262" i="6" s="1"/>
  <c r="H251" i="6"/>
  <c r="I251" i="6"/>
  <c r="J251" i="6"/>
  <c r="K251" i="6" s="1"/>
  <c r="I229" i="6"/>
  <c r="J229" i="6"/>
  <c r="K229" i="6" s="1"/>
  <c r="H197" i="6"/>
  <c r="I197" i="6"/>
  <c r="I185" i="6"/>
  <c r="M154" i="6"/>
  <c r="I154" i="6"/>
  <c r="I130" i="6"/>
  <c r="I126" i="6"/>
  <c r="I66" i="6"/>
  <c r="I63" i="6"/>
  <c r="J63" i="6"/>
  <c r="K63" i="6" s="1"/>
  <c r="J4" i="6"/>
  <c r="K4" i="6" s="1"/>
  <c r="M4" i="6"/>
  <c r="I4" i="6"/>
  <c r="H528" i="6"/>
  <c r="I590" i="6"/>
  <c r="I586" i="6"/>
  <c r="I583" i="6"/>
  <c r="I573" i="6"/>
  <c r="J570" i="6"/>
  <c r="K570" i="6" s="1"/>
  <c r="J567" i="6"/>
  <c r="K567" i="6" s="1"/>
  <c r="I566" i="6"/>
  <c r="I556" i="6"/>
  <c r="J552" i="6"/>
  <c r="K552" i="6" s="1"/>
  <c r="J544" i="6"/>
  <c r="K544" i="6" s="1"/>
  <c r="I543" i="6"/>
  <c r="M538" i="6"/>
  <c r="I536" i="6"/>
  <c r="I532" i="6"/>
  <c r="I531" i="6"/>
  <c r="I523" i="6"/>
  <c r="I504" i="6"/>
  <c r="I495" i="6"/>
  <c r="I488" i="6"/>
  <c r="I434" i="6"/>
  <c r="I430" i="6"/>
  <c r="I427" i="6"/>
  <c r="J427" i="6"/>
  <c r="K427" i="6" s="1"/>
  <c r="I341" i="6"/>
  <c r="H309" i="6"/>
  <c r="I309" i="6"/>
  <c r="I285" i="6"/>
  <c r="I256" i="6"/>
  <c r="I191" i="6"/>
  <c r="I157" i="6"/>
  <c r="I95" i="6"/>
  <c r="J95" i="6"/>
  <c r="K95" i="6" s="1"/>
  <c r="J50" i="6"/>
  <c r="K50" i="6" s="1"/>
  <c r="I50" i="6"/>
  <c r="I384" i="6"/>
  <c r="J361" i="6"/>
  <c r="K361" i="6" s="1"/>
  <c r="I352" i="6"/>
  <c r="I208" i="6"/>
  <c r="I148" i="6"/>
  <c r="J51" i="6"/>
  <c r="K51" i="6" s="1"/>
  <c r="I587" i="6"/>
  <c r="I465" i="6"/>
  <c r="J465" i="6"/>
  <c r="K465" i="6" s="1"/>
  <c r="I455" i="6"/>
  <c r="I431" i="6"/>
  <c r="I424" i="6"/>
  <c r="I377" i="6"/>
  <c r="J291" i="6"/>
  <c r="K291" i="6" s="1"/>
  <c r="I291" i="6"/>
  <c r="J259" i="6"/>
  <c r="K259" i="6" s="1"/>
  <c r="I259" i="6"/>
  <c r="I237" i="6"/>
  <c r="J179" i="6"/>
  <c r="K179" i="6" s="1"/>
  <c r="I179" i="6"/>
  <c r="J48" i="6"/>
  <c r="K48" i="6" s="1"/>
  <c r="I48" i="6"/>
  <c r="I596" i="6"/>
  <c r="J594" i="6"/>
  <c r="K594" i="6" s="1"/>
  <c r="J592" i="6"/>
  <c r="K592" i="6" s="1"/>
  <c r="I591" i="6"/>
  <c r="M586" i="6"/>
  <c r="I584" i="6"/>
  <c r="M582" i="6"/>
  <c r="J580" i="6"/>
  <c r="K580" i="6" s="1"/>
  <c r="I579" i="6"/>
  <c r="I571" i="6"/>
  <c r="J563" i="6"/>
  <c r="K563" i="6" s="1"/>
  <c r="I558" i="6"/>
  <c r="M556" i="6"/>
  <c r="I554" i="6"/>
  <c r="I551" i="6"/>
  <c r="M543" i="6"/>
  <c r="J541" i="6"/>
  <c r="K541" i="6" s="1"/>
  <c r="I537" i="6"/>
  <c r="I533" i="6"/>
  <c r="I529" i="6"/>
  <c r="I524" i="6"/>
  <c r="J462" i="6"/>
  <c r="K462" i="6" s="1"/>
  <c r="I439" i="6"/>
  <c r="I420" i="6"/>
  <c r="I349" i="6"/>
  <c r="I315" i="6"/>
  <c r="I264" i="6"/>
  <c r="J264" i="6"/>
  <c r="K264" i="6" s="1"/>
  <c r="I224" i="6"/>
  <c r="I184" i="6"/>
  <c r="H184" i="6"/>
  <c r="J184" i="6"/>
  <c r="K184" i="6" s="1"/>
  <c r="I173" i="6"/>
  <c r="I164" i="6"/>
  <c r="J103" i="6"/>
  <c r="K103" i="6" s="1"/>
  <c r="I103" i="6"/>
  <c r="J509" i="6"/>
  <c r="K509" i="6" s="1"/>
  <c r="I441" i="6"/>
  <c r="I396" i="6"/>
  <c r="I374" i="6"/>
  <c r="H290" i="6"/>
  <c r="J290" i="6"/>
  <c r="K290" i="6" s="1"/>
  <c r="I252" i="6"/>
  <c r="J252" i="6"/>
  <c r="K252" i="6" s="1"/>
  <c r="I92" i="6"/>
  <c r="J92" i="6"/>
  <c r="K92" i="6" s="1"/>
  <c r="I550" i="6"/>
  <c r="J600" i="6"/>
  <c r="K600" i="6" s="1"/>
  <c r="M570" i="6"/>
  <c r="I534" i="6"/>
  <c r="H534" i="6"/>
  <c r="M513" i="6"/>
  <c r="I476" i="6"/>
  <c r="J469" i="6"/>
  <c r="K469" i="6" s="1"/>
  <c r="I459" i="6"/>
  <c r="I436" i="6"/>
  <c r="I428" i="6"/>
  <c r="H367" i="6"/>
  <c r="I367" i="6"/>
  <c r="I136" i="6"/>
  <c r="I114" i="6"/>
  <c r="J114" i="6"/>
  <c r="K114" i="6" s="1"/>
  <c r="J598" i="6"/>
  <c r="K598" i="6" s="1"/>
  <c r="J522" i="6"/>
  <c r="K522" i="6" s="1"/>
  <c r="J519" i="6"/>
  <c r="K519" i="6" s="1"/>
  <c r="I518" i="6"/>
  <c r="H518" i="6"/>
  <c r="H506" i="6"/>
  <c r="I506" i="6"/>
  <c r="I497" i="6"/>
  <c r="M496" i="6"/>
  <c r="I490" i="6"/>
  <c r="I483" i="6"/>
  <c r="H483" i="6"/>
  <c r="I449" i="6"/>
  <c r="I437" i="6"/>
  <c r="I414" i="6"/>
  <c r="J414" i="6"/>
  <c r="K414" i="6" s="1"/>
  <c r="I410" i="6"/>
  <c r="M406" i="6"/>
  <c r="I402" i="6"/>
  <c r="H398" i="6"/>
  <c r="I398" i="6"/>
  <c r="J398" i="6"/>
  <c r="K398" i="6" s="1"/>
  <c r="I387" i="6"/>
  <c r="I385" i="6"/>
  <c r="I362" i="6"/>
  <c r="J339" i="6"/>
  <c r="K339" i="6" s="1"/>
  <c r="I339" i="6"/>
  <c r="I325" i="6"/>
  <c r="J325" i="6"/>
  <c r="K325" i="6" s="1"/>
  <c r="I313" i="6"/>
  <c r="I300" i="6"/>
  <c r="J284" i="6"/>
  <c r="K284" i="6" s="1"/>
  <c r="I277" i="6"/>
  <c r="J277" i="6"/>
  <c r="K277" i="6" s="1"/>
  <c r="I274" i="6"/>
  <c r="H254" i="6"/>
  <c r="I254" i="6"/>
  <c r="I216" i="6"/>
  <c r="J216" i="6"/>
  <c r="K216" i="6" s="1"/>
  <c r="I207" i="6"/>
  <c r="J207" i="6"/>
  <c r="K207" i="6" s="1"/>
  <c r="I200" i="6"/>
  <c r="J200" i="6"/>
  <c r="K200" i="6" s="1"/>
  <c r="I187" i="6"/>
  <c r="H187" i="6"/>
  <c r="I152" i="6"/>
  <c r="M151" i="6"/>
  <c r="J105" i="6"/>
  <c r="K105" i="6" s="1"/>
  <c r="H105" i="6"/>
  <c r="I40" i="6"/>
  <c r="J33" i="6"/>
  <c r="K33" i="6" s="1"/>
  <c r="I517" i="6"/>
  <c r="H517" i="6"/>
  <c r="I499" i="6"/>
  <c r="M494" i="6"/>
  <c r="M487" i="6"/>
  <c r="J484" i="6"/>
  <c r="K484" i="6" s="1"/>
  <c r="M449" i="6"/>
  <c r="J423" i="6"/>
  <c r="K423" i="6" s="1"/>
  <c r="J410" i="6"/>
  <c r="K410" i="6" s="1"/>
  <c r="J391" i="6"/>
  <c r="K391" i="6" s="1"/>
  <c r="M388" i="6"/>
  <c r="M361" i="6"/>
  <c r="M341" i="6"/>
  <c r="J335" i="6"/>
  <c r="K335" i="6" s="1"/>
  <c r="I312" i="6"/>
  <c r="H312" i="6"/>
  <c r="J303" i="6"/>
  <c r="K303" i="6" s="1"/>
  <c r="J287" i="6"/>
  <c r="K287" i="6" s="1"/>
  <c r="M283" i="6"/>
  <c r="J281" i="6"/>
  <c r="K281" i="6" s="1"/>
  <c r="J254" i="6"/>
  <c r="K254" i="6" s="1"/>
  <c r="I232" i="6"/>
  <c r="J211" i="6"/>
  <c r="K211" i="6" s="1"/>
  <c r="I206" i="6"/>
  <c r="I194" i="6"/>
  <c r="H194" i="6"/>
  <c r="I131" i="6"/>
  <c r="J131" i="6"/>
  <c r="K131" i="6" s="1"/>
  <c r="I117" i="6"/>
  <c r="J106" i="6"/>
  <c r="K106" i="6" s="1"/>
  <c r="H26" i="6"/>
  <c r="J26" i="6"/>
  <c r="K26" i="6" s="1"/>
  <c r="I10" i="6"/>
  <c r="J10" i="6"/>
  <c r="K10" i="6" s="1"/>
  <c r="H10" i="6"/>
  <c r="I460" i="6"/>
  <c r="I425" i="6"/>
  <c r="I409" i="6"/>
  <c r="I372" i="6"/>
  <c r="J369" i="6"/>
  <c r="K369" i="6" s="1"/>
  <c r="I364" i="6"/>
  <c r="I336" i="6"/>
  <c r="J329" i="6"/>
  <c r="K329" i="6" s="1"/>
  <c r="M328" i="6"/>
  <c r="I288" i="6"/>
  <c r="I248" i="6"/>
  <c r="J222" i="6"/>
  <c r="K222" i="6" s="1"/>
  <c r="J214" i="6"/>
  <c r="K214" i="6" s="1"/>
  <c r="I213" i="6"/>
  <c r="J206" i="6"/>
  <c r="K206" i="6" s="1"/>
  <c r="I171" i="6"/>
  <c r="I118" i="6"/>
  <c r="J118" i="6"/>
  <c r="K118" i="6" s="1"/>
  <c r="I113" i="6"/>
  <c r="M113" i="6"/>
  <c r="I109" i="6"/>
  <c r="I102" i="6"/>
  <c r="J102" i="6"/>
  <c r="K102" i="6" s="1"/>
  <c r="I90" i="6"/>
  <c r="I82" i="6"/>
  <c r="I45" i="6"/>
  <c r="I29" i="6"/>
  <c r="I17" i="6"/>
  <c r="I11" i="6"/>
  <c r="M503" i="6"/>
  <c r="M488" i="6"/>
  <c r="J480" i="6"/>
  <c r="K480" i="6" s="1"/>
  <c r="M476" i="6"/>
  <c r="M455" i="6"/>
  <c r="I444" i="6"/>
  <c r="J418" i="6"/>
  <c r="K418" i="6" s="1"/>
  <c r="M408" i="6"/>
  <c r="I389" i="6"/>
  <c r="M387" i="6"/>
  <c r="I296" i="6"/>
  <c r="H296" i="6"/>
  <c r="M293" i="6"/>
  <c r="I269" i="6"/>
  <c r="I176" i="6"/>
  <c r="I166" i="6"/>
  <c r="I132" i="6"/>
  <c r="I34" i="6"/>
  <c r="J34" i="6"/>
  <c r="K34" i="6" s="1"/>
  <c r="M522" i="6"/>
  <c r="J512" i="6"/>
  <c r="K512" i="6" s="1"/>
  <c r="I494" i="6"/>
  <c r="H494" i="6"/>
  <c r="I479" i="6"/>
  <c r="M477" i="6"/>
  <c r="I473" i="6"/>
  <c r="M438" i="6"/>
  <c r="M432" i="6"/>
  <c r="J421" i="6"/>
  <c r="K421" i="6" s="1"/>
  <c r="I393" i="6"/>
  <c r="I379" i="6"/>
  <c r="M363" i="6"/>
  <c r="M314" i="6"/>
  <c r="I226" i="6"/>
  <c r="I163" i="6"/>
  <c r="I153" i="6"/>
  <c r="J153" i="6"/>
  <c r="K153" i="6" s="1"/>
  <c r="J119" i="6"/>
  <c r="K119" i="6" s="1"/>
  <c r="I110" i="6"/>
  <c r="J80" i="6"/>
  <c r="K80" i="6" s="1"/>
  <c r="I80" i="6"/>
  <c r="I221" i="6"/>
  <c r="J201" i="6"/>
  <c r="K201" i="6" s="1"/>
  <c r="M200" i="6"/>
  <c r="M190" i="6"/>
  <c r="M188" i="6"/>
  <c r="M171" i="6"/>
  <c r="J165" i="6"/>
  <c r="K165" i="6" s="1"/>
  <c r="M103" i="6"/>
  <c r="J99" i="6"/>
  <c r="K99" i="6" s="1"/>
  <c r="M95" i="6"/>
  <c r="J93" i="6"/>
  <c r="K93" i="6" s="1"/>
  <c r="J85" i="6"/>
  <c r="K85" i="6" s="1"/>
  <c r="I83" i="6"/>
  <c r="H83" i="6"/>
  <c r="M65" i="6"/>
  <c r="J60" i="6"/>
  <c r="K60" i="6" s="1"/>
  <c r="M50" i="6"/>
  <c r="M40" i="6"/>
  <c r="J14" i="6"/>
  <c r="K14" i="6" s="1"/>
  <c r="H121" i="6"/>
  <c r="I161" i="6"/>
  <c r="H161" i="6"/>
  <c r="I147" i="6"/>
  <c r="M75" i="6"/>
  <c r="M12" i="6"/>
  <c r="M197" i="6"/>
  <c r="I181" i="6"/>
  <c r="I144" i="6"/>
  <c r="I115" i="6"/>
  <c r="I108" i="6"/>
  <c r="I100" i="6"/>
  <c r="I96" i="6"/>
  <c r="M92" i="6"/>
  <c r="M82" i="6"/>
  <c r="M76" i="6"/>
  <c r="I73" i="6"/>
  <c r="I64" i="6"/>
  <c r="I54" i="6"/>
  <c r="I53" i="6"/>
  <c r="H53" i="6"/>
  <c r="J39" i="6"/>
  <c r="K39" i="6" s="1"/>
  <c r="I35" i="6"/>
  <c r="M170" i="6"/>
  <c r="I168" i="6"/>
  <c r="M160" i="6"/>
  <c r="I155" i="6"/>
  <c r="M152" i="6"/>
  <c r="I101" i="6"/>
  <c r="H101" i="6"/>
  <c r="M60" i="6"/>
  <c r="J16" i="6"/>
  <c r="K16" i="6" s="1"/>
  <c r="H209" i="6"/>
  <c r="J515" i="6"/>
  <c r="K515" i="6" s="1"/>
  <c r="J464" i="6"/>
  <c r="K464" i="6" s="1"/>
  <c r="H464" i="6"/>
  <c r="H412" i="6"/>
  <c r="M412" i="6"/>
  <c r="J412" i="6"/>
  <c r="K412" i="6" s="1"/>
  <c r="I390" i="6"/>
  <c r="H356" i="6"/>
  <c r="J356" i="6"/>
  <c r="K356" i="6" s="1"/>
  <c r="M356" i="6"/>
  <c r="J218" i="6"/>
  <c r="K218" i="6" s="1"/>
  <c r="H218" i="6"/>
  <c r="H192" i="6"/>
  <c r="M192" i="6"/>
  <c r="J192" i="6"/>
  <c r="K192" i="6" s="1"/>
  <c r="M588" i="6"/>
  <c r="M524" i="6"/>
  <c r="H482" i="6"/>
  <c r="I467" i="6"/>
  <c r="M458" i="6"/>
  <c r="M413" i="6"/>
  <c r="J413" i="6"/>
  <c r="K413" i="6" s="1"/>
  <c r="M409" i="6"/>
  <c r="J409" i="6"/>
  <c r="K409" i="6" s="1"/>
  <c r="H409" i="6"/>
  <c r="M317" i="6"/>
  <c r="J317" i="6"/>
  <c r="K317" i="6" s="1"/>
  <c r="H317" i="6"/>
  <c r="J298" i="6"/>
  <c r="K298" i="6" s="1"/>
  <c r="H298" i="6"/>
  <c r="J276" i="6"/>
  <c r="K276" i="6" s="1"/>
  <c r="H276" i="6"/>
  <c r="M241" i="6"/>
  <c r="J241" i="6"/>
  <c r="K241" i="6" s="1"/>
  <c r="I189" i="6"/>
  <c r="H601" i="6"/>
  <c r="M594" i="6"/>
  <c r="H569" i="6"/>
  <c r="H553" i="6"/>
  <c r="M530" i="6"/>
  <c r="M498" i="6"/>
  <c r="I422" i="6"/>
  <c r="J390" i="6"/>
  <c r="K390" i="6" s="1"/>
  <c r="H390" i="6"/>
  <c r="M386" i="6"/>
  <c r="H352" i="6"/>
  <c r="M352" i="6"/>
  <c r="J352" i="6"/>
  <c r="K352" i="6" s="1"/>
  <c r="M298" i="6"/>
  <c r="J228" i="6"/>
  <c r="K228" i="6" s="1"/>
  <c r="H228" i="6"/>
  <c r="M228" i="6"/>
  <c r="I128" i="6"/>
  <c r="H591" i="6"/>
  <c r="J585" i="6"/>
  <c r="K585" i="6" s="1"/>
  <c r="M571" i="6"/>
  <c r="H556" i="6"/>
  <c r="M536" i="6"/>
  <c r="M523" i="6"/>
  <c r="M511" i="6"/>
  <c r="H511" i="6"/>
  <c r="H498" i="6"/>
  <c r="H458" i="6"/>
  <c r="M441" i="6"/>
  <c r="J441" i="6"/>
  <c r="K441" i="6" s="1"/>
  <c r="H441" i="6"/>
  <c r="H413" i="6"/>
  <c r="J355" i="6"/>
  <c r="K355" i="6" s="1"/>
  <c r="I355" i="6"/>
  <c r="M315" i="6"/>
  <c r="J315" i="6"/>
  <c r="K315" i="6" s="1"/>
  <c r="M295" i="6"/>
  <c r="J295" i="6"/>
  <c r="K295" i="6" s="1"/>
  <c r="H295" i="6"/>
  <c r="M244" i="6"/>
  <c r="H241" i="6"/>
  <c r="M193" i="6"/>
  <c r="J193" i="6"/>
  <c r="K193" i="6" s="1"/>
  <c r="H193" i="6"/>
  <c r="H71" i="6"/>
  <c r="M71" i="6"/>
  <c r="J71" i="6"/>
  <c r="K71" i="6" s="1"/>
  <c r="H594" i="6"/>
  <c r="M577" i="6"/>
  <c r="J575" i="6"/>
  <c r="K575" i="6" s="1"/>
  <c r="J597" i="6"/>
  <c r="K597" i="6" s="1"/>
  <c r="H587" i="6"/>
  <c r="H584" i="6"/>
  <c r="M583" i="6"/>
  <c r="J581" i="6"/>
  <c r="K581" i="6" s="1"/>
  <c r="J578" i="6"/>
  <c r="K578" i="6" s="1"/>
  <c r="I600" i="6"/>
  <c r="H599" i="6"/>
  <c r="H596" i="6"/>
  <c r="M595" i="6"/>
  <c r="J593" i="6"/>
  <c r="K593" i="6" s="1"/>
  <c r="J590" i="6"/>
  <c r="K590" i="6" s="1"/>
  <c r="H583" i="6"/>
  <c r="H580" i="6"/>
  <c r="J577" i="6"/>
  <c r="K577" i="6" s="1"/>
  <c r="J574" i="6"/>
  <c r="K574" i="6" s="1"/>
  <c r="H567" i="6"/>
  <c r="H564" i="6"/>
  <c r="J561" i="6"/>
  <c r="K561" i="6" s="1"/>
  <c r="J558" i="6"/>
  <c r="K558" i="6" s="1"/>
  <c r="I552" i="6"/>
  <c r="H551" i="6"/>
  <c r="H548" i="6"/>
  <c r="M547" i="6"/>
  <c r="J545" i="6"/>
  <c r="K545" i="6" s="1"/>
  <c r="J542" i="6"/>
  <c r="K542" i="6" s="1"/>
  <c r="H535" i="6"/>
  <c r="H532" i="6"/>
  <c r="M531" i="6"/>
  <c r="J529" i="6"/>
  <c r="K529" i="6" s="1"/>
  <c r="J526" i="6"/>
  <c r="K526" i="6" s="1"/>
  <c r="I520" i="6"/>
  <c r="H519" i="6"/>
  <c r="J516" i="6"/>
  <c r="K516" i="6" s="1"/>
  <c r="H515" i="6"/>
  <c r="I512" i="6"/>
  <c r="J506" i="6"/>
  <c r="K506" i="6" s="1"/>
  <c r="H496" i="6"/>
  <c r="I492" i="6"/>
  <c r="J487" i="6"/>
  <c r="K487" i="6" s="1"/>
  <c r="M483" i="6"/>
  <c r="J483" i="6"/>
  <c r="K483" i="6" s="1"/>
  <c r="I480" i="6"/>
  <c r="J478" i="6"/>
  <c r="K478" i="6" s="1"/>
  <c r="H471" i="6"/>
  <c r="I469" i="6"/>
  <c r="H460" i="6"/>
  <c r="M460" i="6"/>
  <c r="J460" i="6"/>
  <c r="K460" i="6" s="1"/>
  <c r="M456" i="6"/>
  <c r="I440" i="6"/>
  <c r="J439" i="6"/>
  <c r="K439" i="6" s="1"/>
  <c r="I438" i="6"/>
  <c r="I435" i="6"/>
  <c r="M426" i="6"/>
  <c r="J406" i="6"/>
  <c r="K406" i="6" s="1"/>
  <c r="H406" i="6"/>
  <c r="M403" i="6"/>
  <c r="J403" i="6"/>
  <c r="K403" i="6" s="1"/>
  <c r="H403" i="6"/>
  <c r="H394" i="6"/>
  <c r="J392" i="6"/>
  <c r="K392" i="6" s="1"/>
  <c r="J387" i="6"/>
  <c r="K387" i="6" s="1"/>
  <c r="I378" i="6"/>
  <c r="J371" i="6"/>
  <c r="K371" i="6" s="1"/>
  <c r="H360" i="6"/>
  <c r="J360" i="6"/>
  <c r="K360" i="6" s="1"/>
  <c r="J357" i="6"/>
  <c r="K357" i="6" s="1"/>
  <c r="I357" i="6"/>
  <c r="I329" i="6"/>
  <c r="M327" i="6"/>
  <c r="J327" i="6"/>
  <c r="K327" i="6" s="1"/>
  <c r="H327" i="6"/>
  <c r="I317" i="6"/>
  <c r="I298" i="6"/>
  <c r="M279" i="6"/>
  <c r="J279" i="6"/>
  <c r="K279" i="6" s="1"/>
  <c r="H279" i="6"/>
  <c r="J268" i="6"/>
  <c r="K268" i="6" s="1"/>
  <c r="I268" i="6"/>
  <c r="M267" i="6"/>
  <c r="J267" i="6"/>
  <c r="K267" i="6" s="1"/>
  <c r="H267" i="6"/>
  <c r="I199" i="6"/>
  <c r="H155" i="6"/>
  <c r="J155" i="6"/>
  <c r="K155" i="6" s="1"/>
  <c r="M155" i="6"/>
  <c r="M461" i="6"/>
  <c r="J461" i="6"/>
  <c r="K461" i="6" s="1"/>
  <c r="I282" i="6"/>
  <c r="J270" i="6"/>
  <c r="K270" i="6" s="1"/>
  <c r="H270" i="6"/>
  <c r="M270" i="6"/>
  <c r="I470" i="6"/>
  <c r="M464" i="6"/>
  <c r="J416" i="6"/>
  <c r="K416" i="6" s="1"/>
  <c r="H416" i="6"/>
  <c r="I250" i="6"/>
  <c r="M597" i="6"/>
  <c r="M565" i="6"/>
  <c r="M549" i="6"/>
  <c r="M533" i="6"/>
  <c r="H521" i="6"/>
  <c r="H444" i="6"/>
  <c r="M444" i="6"/>
  <c r="J444" i="6"/>
  <c r="K444" i="6" s="1"/>
  <c r="M440" i="6"/>
  <c r="I380" i="6"/>
  <c r="H362" i="6"/>
  <c r="J362" i="6"/>
  <c r="K362" i="6" s="1"/>
  <c r="J348" i="6"/>
  <c r="K348" i="6" s="1"/>
  <c r="M235" i="6"/>
  <c r="J235" i="6"/>
  <c r="K235" i="6" s="1"/>
  <c r="H156" i="6"/>
  <c r="J156" i="6"/>
  <c r="K156" i="6" s="1"/>
  <c r="J123" i="6"/>
  <c r="K123" i="6" s="1"/>
  <c r="H123" i="6"/>
  <c r="M123" i="6"/>
  <c r="M600" i="6"/>
  <c r="M584" i="6"/>
  <c r="M568" i="6"/>
  <c r="M552" i="6"/>
  <c r="H543" i="6"/>
  <c r="J537" i="6"/>
  <c r="K537" i="6" s="1"/>
  <c r="M520" i="6"/>
  <c r="M492" i="6"/>
  <c r="J486" i="6"/>
  <c r="K486" i="6" s="1"/>
  <c r="H486" i="6"/>
  <c r="H481" i="6"/>
  <c r="M445" i="6"/>
  <c r="J445" i="6"/>
  <c r="K445" i="6" s="1"/>
  <c r="M392" i="6"/>
  <c r="M390" i="6"/>
  <c r="M362" i="6"/>
  <c r="H358" i="6"/>
  <c r="J358" i="6"/>
  <c r="K358" i="6" s="1"/>
  <c r="M593" i="6"/>
  <c r="J588" i="6"/>
  <c r="K588" i="6" s="1"/>
  <c r="H578" i="6"/>
  <c r="M574" i="6"/>
  <c r="J572" i="6"/>
  <c r="K572" i="6" s="1"/>
  <c r="H565" i="6"/>
  <c r="H562" i="6"/>
  <c r="J559" i="6"/>
  <c r="K559" i="6" s="1"/>
  <c r="M558" i="6"/>
  <c r="J556" i="6"/>
  <c r="K556" i="6" s="1"/>
  <c r="H549" i="6"/>
  <c r="H546" i="6"/>
  <c r="M545" i="6"/>
  <c r="J543" i="6"/>
  <c r="K543" i="6" s="1"/>
  <c r="M542" i="6"/>
  <c r="J540" i="6"/>
  <c r="K540" i="6" s="1"/>
  <c r="H533" i="6"/>
  <c r="H530" i="6"/>
  <c r="M529" i="6"/>
  <c r="J527" i="6"/>
  <c r="K527" i="6" s="1"/>
  <c r="M526" i="6"/>
  <c r="J524" i="6"/>
  <c r="K524" i="6" s="1"/>
  <c r="M516" i="6"/>
  <c r="H512" i="6"/>
  <c r="I508" i="6"/>
  <c r="M506" i="6"/>
  <c r="J503" i="6"/>
  <c r="K503" i="6" s="1"/>
  <c r="J499" i="6"/>
  <c r="K499" i="6" s="1"/>
  <c r="H488" i="6"/>
  <c r="M486" i="6"/>
  <c r="J481" i="6"/>
  <c r="K481" i="6" s="1"/>
  <c r="H480" i="6"/>
  <c r="M472" i="6"/>
  <c r="J455" i="6"/>
  <c r="K455" i="6" s="1"/>
  <c r="I454" i="6"/>
  <c r="I451" i="6"/>
  <c r="M448" i="6"/>
  <c r="M442" i="6"/>
  <c r="J422" i="6"/>
  <c r="K422" i="6" s="1"/>
  <c r="H422" i="6"/>
  <c r="M419" i="6"/>
  <c r="J419" i="6"/>
  <c r="K419" i="6" s="1"/>
  <c r="H419" i="6"/>
  <c r="H410" i="6"/>
  <c r="J400" i="6"/>
  <c r="K400" i="6" s="1"/>
  <c r="H400" i="6"/>
  <c r="M397" i="6"/>
  <c r="J397" i="6"/>
  <c r="K397" i="6" s="1"/>
  <c r="M393" i="6"/>
  <c r="J393" i="6"/>
  <c r="K393" i="6" s="1"/>
  <c r="H393" i="6"/>
  <c r="H380" i="6"/>
  <c r="J380" i="6"/>
  <c r="K380" i="6" s="1"/>
  <c r="M373" i="6"/>
  <c r="J373" i="6"/>
  <c r="K373" i="6" s="1"/>
  <c r="H373" i="6"/>
  <c r="M358" i="6"/>
  <c r="M348" i="6"/>
  <c r="M324" i="6"/>
  <c r="J318" i="6"/>
  <c r="K318" i="6" s="1"/>
  <c r="H318" i="6"/>
  <c r="I311" i="6"/>
  <c r="I297" i="6"/>
  <c r="J297" i="6"/>
  <c r="K297" i="6" s="1"/>
  <c r="J275" i="6"/>
  <c r="K275" i="6" s="1"/>
  <c r="I275" i="6"/>
  <c r="J266" i="6"/>
  <c r="K266" i="6" s="1"/>
  <c r="H266" i="6"/>
  <c r="M247" i="6"/>
  <c r="J247" i="6"/>
  <c r="K247" i="6" s="1"/>
  <c r="H247" i="6"/>
  <c r="M237" i="6"/>
  <c r="J237" i="6"/>
  <c r="K237" i="6" s="1"/>
  <c r="H237" i="6"/>
  <c r="H235" i="6"/>
  <c r="I231" i="6"/>
  <c r="H224" i="6"/>
  <c r="M224" i="6"/>
  <c r="J224" i="6"/>
  <c r="K224" i="6" s="1"/>
  <c r="J220" i="6"/>
  <c r="K220" i="6" s="1"/>
  <c r="M219" i="6"/>
  <c r="H219" i="6"/>
  <c r="J219" i="6"/>
  <c r="K219" i="6" s="1"/>
  <c r="H164" i="6"/>
  <c r="J164" i="6"/>
  <c r="K164" i="6" s="1"/>
  <c r="H138" i="6"/>
  <c r="J138" i="6"/>
  <c r="K138" i="6" s="1"/>
  <c r="M138" i="6"/>
  <c r="H134" i="6"/>
  <c r="J134" i="6"/>
  <c r="K134" i="6" s="1"/>
  <c r="M482" i="6"/>
  <c r="M457" i="6"/>
  <c r="J457" i="6"/>
  <c r="K457" i="6" s="1"/>
  <c r="H457" i="6"/>
  <c r="M375" i="6"/>
  <c r="J375" i="6"/>
  <c r="K375" i="6" s="1"/>
  <c r="M572" i="6"/>
  <c r="M540" i="6"/>
  <c r="J438" i="6"/>
  <c r="K438" i="6" s="1"/>
  <c r="H438" i="6"/>
  <c r="H386" i="6"/>
  <c r="J386" i="6"/>
  <c r="K386" i="6" s="1"/>
  <c r="H375" i="6"/>
  <c r="M321" i="6"/>
  <c r="J321" i="6"/>
  <c r="K321" i="6" s="1"/>
  <c r="H321" i="6"/>
  <c r="M218" i="6"/>
  <c r="I170" i="6"/>
  <c r="H585" i="6"/>
  <c r="M578" i="6"/>
  <c r="M562" i="6"/>
  <c r="M546" i="6"/>
  <c r="H537" i="6"/>
  <c r="M517" i="6"/>
  <c r="H513" i="6"/>
  <c r="M512" i="6"/>
  <c r="I496" i="6"/>
  <c r="M480" i="6"/>
  <c r="H461" i="6"/>
  <c r="M416" i="6"/>
  <c r="M410" i="6"/>
  <c r="M347" i="6"/>
  <c r="H347" i="6"/>
  <c r="J347" i="6"/>
  <c r="K347" i="6" s="1"/>
  <c r="M276" i="6"/>
  <c r="J244" i="6"/>
  <c r="K244" i="6" s="1"/>
  <c r="H244" i="6"/>
  <c r="J601" i="6"/>
  <c r="K601" i="6" s="1"/>
  <c r="M587" i="6"/>
  <c r="H559" i="6"/>
  <c r="J553" i="6"/>
  <c r="K553" i="6" s="1"/>
  <c r="M539" i="6"/>
  <c r="H527" i="6"/>
  <c r="J521" i="6"/>
  <c r="K521" i="6" s="1"/>
  <c r="M502" i="6"/>
  <c r="M479" i="6"/>
  <c r="H479" i="6"/>
  <c r="J470" i="6"/>
  <c r="K470" i="6" s="1"/>
  <c r="H470" i="6"/>
  <c r="H396" i="6"/>
  <c r="M396" i="6"/>
  <c r="J396" i="6"/>
  <c r="K396" i="6" s="1"/>
  <c r="I359" i="6"/>
  <c r="J359" i="6"/>
  <c r="K359" i="6" s="1"/>
  <c r="I330" i="6"/>
  <c r="M189" i="6"/>
  <c r="J189" i="6"/>
  <c r="K189" i="6" s="1"/>
  <c r="H189" i="6"/>
  <c r="J170" i="6"/>
  <c r="K170" i="6" s="1"/>
  <c r="H170" i="6"/>
  <c r="J77" i="6"/>
  <c r="K77" i="6" s="1"/>
  <c r="I77" i="6"/>
  <c r="J591" i="6"/>
  <c r="K591" i="6" s="1"/>
  <c r="M599" i="6"/>
  <c r="H571" i="6"/>
  <c r="H568" i="6"/>
  <c r="M567" i="6"/>
  <c r="J565" i="6"/>
  <c r="K565" i="6" s="1"/>
  <c r="J562" i="6"/>
  <c r="K562" i="6" s="1"/>
  <c r="H555" i="6"/>
  <c r="H552" i="6"/>
  <c r="M551" i="6"/>
  <c r="J549" i="6"/>
  <c r="K549" i="6" s="1"/>
  <c r="H539" i="6"/>
  <c r="H536" i="6"/>
  <c r="M535" i="6"/>
  <c r="J533" i="6"/>
  <c r="K533" i="6" s="1"/>
  <c r="H523" i="6"/>
  <c r="H520" i="6"/>
  <c r="M519" i="6"/>
  <c r="J517" i="6"/>
  <c r="K517" i="6" s="1"/>
  <c r="M515" i="6"/>
  <c r="M505" i="6"/>
  <c r="J505" i="6"/>
  <c r="K505" i="6" s="1"/>
  <c r="M501" i="6"/>
  <c r="J498" i="6"/>
  <c r="K498" i="6" s="1"/>
  <c r="H497" i="6"/>
  <c r="J493" i="6"/>
  <c r="K493" i="6" s="1"/>
  <c r="H487" i="6"/>
  <c r="M473" i="6"/>
  <c r="J473" i="6"/>
  <c r="K473" i="6" s="1"/>
  <c r="H473" i="6"/>
  <c r="H445" i="6"/>
  <c r="H439" i="6"/>
  <c r="H428" i="6"/>
  <c r="M428" i="6"/>
  <c r="J428" i="6"/>
  <c r="K428" i="6" s="1"/>
  <c r="M422" i="6"/>
  <c r="J407" i="6"/>
  <c r="K407" i="6" s="1"/>
  <c r="I406" i="6"/>
  <c r="I403" i="6"/>
  <c r="J389" i="6"/>
  <c r="K389" i="6" s="1"/>
  <c r="H387" i="6"/>
  <c r="M380" i="6"/>
  <c r="M359" i="6"/>
  <c r="I327" i="6"/>
  <c r="M318" i="6"/>
  <c r="H315" i="6"/>
  <c r="M285" i="6"/>
  <c r="J285" i="6"/>
  <c r="K285" i="6" s="1"/>
  <c r="H285" i="6"/>
  <c r="I279" i="6"/>
  <c r="M269" i="6"/>
  <c r="J269" i="6"/>
  <c r="K269" i="6" s="1"/>
  <c r="H269" i="6"/>
  <c r="M266" i="6"/>
  <c r="J227" i="6"/>
  <c r="K227" i="6" s="1"/>
  <c r="I227" i="6"/>
  <c r="I202" i="6"/>
  <c r="J196" i="6"/>
  <c r="K196" i="6" s="1"/>
  <c r="H196" i="6"/>
  <c r="M187" i="6"/>
  <c r="J187" i="6"/>
  <c r="K187" i="6" s="1"/>
  <c r="M167" i="6"/>
  <c r="J167" i="6"/>
  <c r="K167" i="6" s="1"/>
  <c r="H167" i="6"/>
  <c r="M164" i="6"/>
  <c r="M134" i="6"/>
  <c r="M94" i="6"/>
  <c r="J94" i="6"/>
  <c r="K94" i="6" s="1"/>
  <c r="H94" i="6"/>
  <c r="M489" i="6"/>
  <c r="J489" i="6"/>
  <c r="K489" i="6" s="1"/>
  <c r="M385" i="6"/>
  <c r="J385" i="6"/>
  <c r="K385" i="6" s="1"/>
  <c r="H385" i="6"/>
  <c r="M289" i="6"/>
  <c r="J289" i="6"/>
  <c r="K289" i="6" s="1"/>
  <c r="I272" i="6"/>
  <c r="H240" i="6"/>
  <c r="M240" i="6"/>
  <c r="J240" i="6"/>
  <c r="K240" i="6" s="1"/>
  <c r="M435" i="6"/>
  <c r="J435" i="6"/>
  <c r="K435" i="6" s="1"/>
  <c r="H435" i="6"/>
  <c r="H372" i="6"/>
  <c r="J372" i="6"/>
  <c r="K372" i="6" s="1"/>
  <c r="M372" i="6"/>
  <c r="J278" i="6"/>
  <c r="K278" i="6" s="1"/>
  <c r="I278" i="6"/>
  <c r="J230" i="6"/>
  <c r="K230" i="6" s="1"/>
  <c r="M199" i="6"/>
  <c r="J199" i="6"/>
  <c r="K199" i="6" s="1"/>
  <c r="H199" i="6"/>
  <c r="M581" i="6"/>
  <c r="J502" i="6"/>
  <c r="K502" i="6" s="1"/>
  <c r="H499" i="6"/>
  <c r="H489" i="6"/>
  <c r="H455" i="6"/>
  <c r="I419" i="6"/>
  <c r="H376" i="6"/>
  <c r="J376" i="6"/>
  <c r="K376" i="6" s="1"/>
  <c r="H272" i="6"/>
  <c r="M272" i="6"/>
  <c r="J272" i="6"/>
  <c r="K272" i="6" s="1"/>
  <c r="J149" i="6"/>
  <c r="K149" i="6" s="1"/>
  <c r="I149" i="6"/>
  <c r="H575" i="6"/>
  <c r="J569" i="6"/>
  <c r="K569" i="6" s="1"/>
  <c r="M555" i="6"/>
  <c r="J513" i="6"/>
  <c r="K513" i="6" s="1"/>
  <c r="H503" i="6"/>
  <c r="M497" i="6"/>
  <c r="H493" i="6"/>
  <c r="H476" i="6"/>
  <c r="J476" i="6"/>
  <c r="K476" i="6" s="1"/>
  <c r="M467" i="6"/>
  <c r="J467" i="6"/>
  <c r="K467" i="6" s="1"/>
  <c r="H467" i="6"/>
  <c r="J448" i="6"/>
  <c r="K448" i="6" s="1"/>
  <c r="H448" i="6"/>
  <c r="H407" i="6"/>
  <c r="J324" i="6"/>
  <c r="K324" i="6" s="1"/>
  <c r="H324" i="6"/>
  <c r="J250" i="6"/>
  <c r="K250" i="6" s="1"/>
  <c r="H250" i="6"/>
  <c r="M250" i="6"/>
  <c r="H597" i="6"/>
  <c r="M590" i="6"/>
  <c r="H581" i="6"/>
  <c r="H600" i="6"/>
  <c r="M596" i="6"/>
  <c r="M580" i="6"/>
  <c r="I594" i="6"/>
  <c r="H593" i="6"/>
  <c r="M589" i="6"/>
  <c r="J587" i="6"/>
  <c r="K587" i="6" s="1"/>
  <c r="I578" i="6"/>
  <c r="H577" i="6"/>
  <c r="J571" i="6"/>
  <c r="K571" i="6" s="1"/>
  <c r="I562" i="6"/>
  <c r="H561" i="6"/>
  <c r="M557" i="6"/>
  <c r="J555" i="6"/>
  <c r="K555" i="6" s="1"/>
  <c r="I546" i="6"/>
  <c r="H545" i="6"/>
  <c r="M541" i="6"/>
  <c r="J539" i="6"/>
  <c r="K539" i="6" s="1"/>
  <c r="I530" i="6"/>
  <c r="H529" i="6"/>
  <c r="M525" i="6"/>
  <c r="J523" i="6"/>
  <c r="K523" i="6" s="1"/>
  <c r="J511" i="6"/>
  <c r="K511" i="6" s="1"/>
  <c r="M509" i="6"/>
  <c r="H501" i="6"/>
  <c r="J497" i="6"/>
  <c r="K497" i="6" s="1"/>
  <c r="M495" i="6"/>
  <c r="H495" i="6"/>
  <c r="I493" i="6"/>
  <c r="J492" i="6"/>
  <c r="K492" i="6" s="1"/>
  <c r="J488" i="6"/>
  <c r="K488" i="6" s="1"/>
  <c r="J479" i="6"/>
  <c r="K479" i="6" s="1"/>
  <c r="H477" i="6"/>
  <c r="M474" i="6"/>
  <c r="J466" i="6"/>
  <c r="K466" i="6" s="1"/>
  <c r="J454" i="6"/>
  <c r="K454" i="6" s="1"/>
  <c r="H454" i="6"/>
  <c r="M451" i="6"/>
  <c r="J451" i="6"/>
  <c r="K451" i="6" s="1"/>
  <c r="H451" i="6"/>
  <c r="H442" i="6"/>
  <c r="J440" i="6"/>
  <c r="K440" i="6" s="1"/>
  <c r="J432" i="6"/>
  <c r="K432" i="6" s="1"/>
  <c r="H432" i="6"/>
  <c r="M429" i="6"/>
  <c r="J429" i="6"/>
  <c r="K429" i="6" s="1"/>
  <c r="M425" i="6"/>
  <c r="J425" i="6"/>
  <c r="K425" i="6" s="1"/>
  <c r="H425" i="6"/>
  <c r="H397" i="6"/>
  <c r="H391" i="6"/>
  <c r="M381" i="6"/>
  <c r="J381" i="6"/>
  <c r="K381" i="6" s="1"/>
  <c r="I375" i="6"/>
  <c r="H374" i="6"/>
  <c r="J374" i="6"/>
  <c r="K374" i="6" s="1"/>
  <c r="J346" i="6"/>
  <c r="K346" i="6" s="1"/>
  <c r="H346" i="6"/>
  <c r="H320" i="6"/>
  <c r="M320" i="6"/>
  <c r="J320" i="6"/>
  <c r="K320" i="6" s="1"/>
  <c r="I307" i="6"/>
  <c r="I304" i="6"/>
  <c r="M273" i="6"/>
  <c r="J273" i="6"/>
  <c r="K273" i="6" s="1"/>
  <c r="H273" i="6"/>
  <c r="J249" i="6"/>
  <c r="K249" i="6" s="1"/>
  <c r="I249" i="6"/>
  <c r="J238" i="6"/>
  <c r="K238" i="6" s="1"/>
  <c r="H238" i="6"/>
  <c r="M220" i="6"/>
  <c r="M196" i="6"/>
  <c r="J190" i="6"/>
  <c r="K190" i="6" s="1"/>
  <c r="H190" i="6"/>
  <c r="I183" i="6"/>
  <c r="I169" i="6"/>
  <c r="J169" i="6"/>
  <c r="K169" i="6" s="1"/>
  <c r="J97" i="6"/>
  <c r="K97" i="6" s="1"/>
  <c r="H97" i="6"/>
  <c r="M97" i="6"/>
  <c r="H466" i="6"/>
  <c r="J463" i="6"/>
  <c r="K463" i="6" s="1"/>
  <c r="H450" i="6"/>
  <c r="J447" i="6"/>
  <c r="K447" i="6" s="1"/>
  <c r="H434" i="6"/>
  <c r="J431" i="6"/>
  <c r="K431" i="6" s="1"/>
  <c r="H418" i="6"/>
  <c r="J415" i="6"/>
  <c r="K415" i="6" s="1"/>
  <c r="H402" i="6"/>
  <c r="J399" i="6"/>
  <c r="K399" i="6" s="1"/>
  <c r="H382" i="6"/>
  <c r="J382" i="6"/>
  <c r="K382" i="6" s="1"/>
  <c r="J379" i="6"/>
  <c r="K379" i="6" s="1"/>
  <c r="H364" i="6"/>
  <c r="J364" i="6"/>
  <c r="K364" i="6" s="1"/>
  <c r="H350" i="6"/>
  <c r="I346" i="6"/>
  <c r="M343" i="6"/>
  <c r="J343" i="6"/>
  <c r="K343" i="6" s="1"/>
  <c r="H343" i="6"/>
  <c r="M337" i="6"/>
  <c r="J337" i="6"/>
  <c r="K337" i="6" s="1"/>
  <c r="M333" i="6"/>
  <c r="J333" i="6"/>
  <c r="K333" i="6" s="1"/>
  <c r="H333" i="6"/>
  <c r="J314" i="6"/>
  <c r="K314" i="6" s="1"/>
  <c r="H314" i="6"/>
  <c r="J292" i="6"/>
  <c r="K292" i="6" s="1"/>
  <c r="H292" i="6"/>
  <c r="H288" i="6"/>
  <c r="M288" i="6"/>
  <c r="J288" i="6"/>
  <c r="K288" i="6" s="1"/>
  <c r="I247" i="6"/>
  <c r="M234" i="6"/>
  <c r="H222" i="6"/>
  <c r="I218" i="6"/>
  <c r="M215" i="6"/>
  <c r="J215" i="6"/>
  <c r="K215" i="6" s="1"/>
  <c r="H215" i="6"/>
  <c r="M214" i="6"/>
  <c r="M209" i="6"/>
  <c r="J209" i="6"/>
  <c r="K209" i="6" s="1"/>
  <c r="M205" i="6"/>
  <c r="J205" i="6"/>
  <c r="K205" i="6" s="1"/>
  <c r="H205" i="6"/>
  <c r="J186" i="6"/>
  <c r="K186" i="6" s="1"/>
  <c r="H186" i="6"/>
  <c r="H163" i="6"/>
  <c r="J163" i="6"/>
  <c r="K163" i="6" s="1"/>
  <c r="M163" i="6"/>
  <c r="H133" i="6"/>
  <c r="J133" i="6"/>
  <c r="K133" i="6" s="1"/>
  <c r="M133" i="6"/>
  <c r="M124" i="6"/>
  <c r="J124" i="6"/>
  <c r="K124" i="6" s="1"/>
  <c r="H124" i="6"/>
  <c r="M463" i="6"/>
  <c r="M447" i="6"/>
  <c r="M431" i="6"/>
  <c r="M415" i="6"/>
  <c r="M399" i="6"/>
  <c r="H384" i="6"/>
  <c r="J384" i="6"/>
  <c r="K384" i="6" s="1"/>
  <c r="M379" i="6"/>
  <c r="M371" i="6"/>
  <c r="H370" i="6"/>
  <c r="J370" i="6"/>
  <c r="K370" i="6" s="1"/>
  <c r="M353" i="6"/>
  <c r="J353" i="6"/>
  <c r="K353" i="6" s="1"/>
  <c r="M349" i="6"/>
  <c r="J349" i="6"/>
  <c r="K349" i="6" s="1"/>
  <c r="H349" i="6"/>
  <c r="J330" i="6"/>
  <c r="K330" i="6" s="1"/>
  <c r="H330" i="6"/>
  <c r="J308" i="6"/>
  <c r="K308" i="6" s="1"/>
  <c r="H308" i="6"/>
  <c r="H304" i="6"/>
  <c r="M304" i="6"/>
  <c r="J304" i="6"/>
  <c r="K304" i="6" s="1"/>
  <c r="I263" i="6"/>
  <c r="I234" i="6"/>
  <c r="M231" i="6"/>
  <c r="J231" i="6"/>
  <c r="K231" i="6" s="1"/>
  <c r="H231" i="6"/>
  <c r="M225" i="6"/>
  <c r="J225" i="6"/>
  <c r="K225" i="6" s="1"/>
  <c r="M221" i="6"/>
  <c r="J221" i="6"/>
  <c r="K221" i="6" s="1"/>
  <c r="H221" i="6"/>
  <c r="J202" i="6"/>
  <c r="K202" i="6" s="1"/>
  <c r="H202" i="6"/>
  <c r="J180" i="6"/>
  <c r="K180" i="6" s="1"/>
  <c r="H180" i="6"/>
  <c r="H176" i="6"/>
  <c r="M176" i="6"/>
  <c r="J176" i="6"/>
  <c r="K176" i="6" s="1"/>
  <c r="H159" i="6"/>
  <c r="J159" i="6"/>
  <c r="K159" i="6" s="1"/>
  <c r="M159" i="6"/>
  <c r="I151" i="6"/>
  <c r="H150" i="6"/>
  <c r="J150" i="6"/>
  <c r="K150" i="6" s="1"/>
  <c r="M150" i="6"/>
  <c r="I112" i="6"/>
  <c r="J112" i="6"/>
  <c r="K112" i="6" s="1"/>
  <c r="M485" i="6"/>
  <c r="I477" i="6"/>
  <c r="M469" i="6"/>
  <c r="M466" i="6"/>
  <c r="I461" i="6"/>
  <c r="M453" i="6"/>
  <c r="M450" i="6"/>
  <c r="I445" i="6"/>
  <c r="M437" i="6"/>
  <c r="M434" i="6"/>
  <c r="I429" i="6"/>
  <c r="M418" i="6"/>
  <c r="I413" i="6"/>
  <c r="M402" i="6"/>
  <c r="I397" i="6"/>
  <c r="M389" i="6"/>
  <c r="M384" i="6"/>
  <c r="I381" i="6"/>
  <c r="H378" i="6"/>
  <c r="J378" i="6"/>
  <c r="K378" i="6" s="1"/>
  <c r="H371" i="6"/>
  <c r="M370" i="6"/>
  <c r="M369" i="6"/>
  <c r="H368" i="6"/>
  <c r="J368" i="6"/>
  <c r="K368" i="6" s="1"/>
  <c r="I361" i="6"/>
  <c r="M350" i="6"/>
  <c r="I345" i="6"/>
  <c r="I343" i="6"/>
  <c r="M330" i="6"/>
  <c r="J326" i="6"/>
  <c r="K326" i="6" s="1"/>
  <c r="I323" i="6"/>
  <c r="J316" i="6"/>
  <c r="K316" i="6" s="1"/>
  <c r="I314" i="6"/>
  <c r="M311" i="6"/>
  <c r="J311" i="6"/>
  <c r="K311" i="6" s="1"/>
  <c r="H311" i="6"/>
  <c r="M308" i="6"/>
  <c r="M305" i="6"/>
  <c r="J305" i="6"/>
  <c r="K305" i="6" s="1"/>
  <c r="M301" i="6"/>
  <c r="J301" i="6"/>
  <c r="K301" i="6" s="1"/>
  <c r="H301" i="6"/>
  <c r="J282" i="6"/>
  <c r="K282" i="6" s="1"/>
  <c r="H282" i="6"/>
  <c r="J260" i="6"/>
  <c r="K260" i="6" s="1"/>
  <c r="H260" i="6"/>
  <c r="H256" i="6"/>
  <c r="M256" i="6"/>
  <c r="J256" i="6"/>
  <c r="K256" i="6" s="1"/>
  <c r="M252" i="6"/>
  <c r="M222" i="6"/>
  <c r="I217" i="6"/>
  <c r="I215" i="6"/>
  <c r="M202" i="6"/>
  <c r="J198" i="6"/>
  <c r="K198" i="6" s="1"/>
  <c r="I195" i="6"/>
  <c r="J188" i="6"/>
  <c r="K188" i="6" s="1"/>
  <c r="I186" i="6"/>
  <c r="M183" i="6"/>
  <c r="J183" i="6"/>
  <c r="K183" i="6" s="1"/>
  <c r="H183" i="6"/>
  <c r="M180" i="6"/>
  <c r="M177" i="6"/>
  <c r="J177" i="6"/>
  <c r="K177" i="6" s="1"/>
  <c r="M173" i="6"/>
  <c r="J173" i="6"/>
  <c r="K173" i="6" s="1"/>
  <c r="H173" i="6"/>
  <c r="H137" i="6"/>
  <c r="J137" i="6"/>
  <c r="K137" i="6" s="1"/>
  <c r="M137" i="6"/>
  <c r="M491" i="6"/>
  <c r="I464" i="6"/>
  <c r="H463" i="6"/>
  <c r="M459" i="6"/>
  <c r="I448" i="6"/>
  <c r="H447" i="6"/>
  <c r="M443" i="6"/>
  <c r="I432" i="6"/>
  <c r="H431" i="6"/>
  <c r="I416" i="6"/>
  <c r="H415" i="6"/>
  <c r="I400" i="6"/>
  <c r="H399" i="6"/>
  <c r="M395" i="6"/>
  <c r="H388" i="6"/>
  <c r="J388" i="6"/>
  <c r="K388" i="6" s="1"/>
  <c r="I386" i="6"/>
  <c r="H379" i="6"/>
  <c r="M378" i="6"/>
  <c r="H369" i="6"/>
  <c r="M368" i="6"/>
  <c r="M367" i="6"/>
  <c r="H366" i="6"/>
  <c r="J366" i="6"/>
  <c r="K366" i="6" s="1"/>
  <c r="H353" i="6"/>
  <c r="J340" i="6"/>
  <c r="K340" i="6" s="1"/>
  <c r="H340" i="6"/>
  <c r="H336" i="6"/>
  <c r="M336" i="6"/>
  <c r="J336" i="6"/>
  <c r="K336" i="6" s="1"/>
  <c r="I326" i="6"/>
  <c r="I320" i="6"/>
  <c r="I316" i="6"/>
  <c r="M302" i="6"/>
  <c r="H299" i="6"/>
  <c r="I295" i="6"/>
  <c r="M282" i="6"/>
  <c r="I266" i="6"/>
  <c r="M263" i="6"/>
  <c r="J263" i="6"/>
  <c r="K263" i="6" s="1"/>
  <c r="H263" i="6"/>
  <c r="M260" i="6"/>
  <c r="M257" i="6"/>
  <c r="J257" i="6"/>
  <c r="K257" i="6" s="1"/>
  <c r="M253" i="6"/>
  <c r="J253" i="6"/>
  <c r="K253" i="6" s="1"/>
  <c r="H253" i="6"/>
  <c r="J234" i="6"/>
  <c r="K234" i="6" s="1"/>
  <c r="H234" i="6"/>
  <c r="H225" i="6"/>
  <c r="J212" i="6"/>
  <c r="K212" i="6" s="1"/>
  <c r="H212" i="6"/>
  <c r="H208" i="6"/>
  <c r="M208" i="6"/>
  <c r="J208" i="6"/>
  <c r="K208" i="6" s="1"/>
  <c r="M204" i="6"/>
  <c r="I198" i="6"/>
  <c r="I192" i="6"/>
  <c r="I188" i="6"/>
  <c r="M174" i="6"/>
  <c r="H171" i="6"/>
  <c r="I167" i="6"/>
  <c r="H160" i="6"/>
  <c r="J160" i="6"/>
  <c r="K160" i="6" s="1"/>
  <c r="J151" i="6"/>
  <c r="K151" i="6" s="1"/>
  <c r="H151" i="6"/>
  <c r="I87" i="6"/>
  <c r="H345" i="6"/>
  <c r="H329" i="6"/>
  <c r="H313" i="6"/>
  <c r="H297" i="6"/>
  <c r="H281" i="6"/>
  <c r="H265" i="6"/>
  <c r="H249" i="6"/>
  <c r="H233" i="6"/>
  <c r="H217" i="6"/>
  <c r="H201" i="6"/>
  <c r="H185" i="6"/>
  <c r="H169" i="6"/>
  <c r="M157" i="6"/>
  <c r="J75" i="6"/>
  <c r="K75" i="6" s="1"/>
  <c r="H75" i="6"/>
  <c r="M355" i="6"/>
  <c r="M339" i="6"/>
  <c r="M323" i="6"/>
  <c r="M291" i="6"/>
  <c r="M259" i="6"/>
  <c r="M179" i="6"/>
  <c r="H147" i="6"/>
  <c r="J147" i="6"/>
  <c r="K147" i="6" s="1"/>
  <c r="M147" i="6"/>
  <c r="H141" i="6"/>
  <c r="J141" i="6"/>
  <c r="K141" i="6" s="1"/>
  <c r="M141" i="6"/>
  <c r="M125" i="6"/>
  <c r="J125" i="6"/>
  <c r="K125" i="6" s="1"/>
  <c r="I107" i="6"/>
  <c r="I356" i="6"/>
  <c r="I353" i="6"/>
  <c r="M345" i="6"/>
  <c r="I337" i="6"/>
  <c r="M329" i="6"/>
  <c r="I321" i="6"/>
  <c r="M313" i="6"/>
  <c r="I305" i="6"/>
  <c r="M297" i="6"/>
  <c r="I289" i="6"/>
  <c r="M281" i="6"/>
  <c r="I273" i="6"/>
  <c r="M265" i="6"/>
  <c r="I257" i="6"/>
  <c r="M249" i="6"/>
  <c r="I241" i="6"/>
  <c r="M233" i="6"/>
  <c r="I225" i="6"/>
  <c r="M217" i="6"/>
  <c r="I209" i="6"/>
  <c r="M201" i="6"/>
  <c r="I193" i="6"/>
  <c r="M185" i="6"/>
  <c r="I177" i="6"/>
  <c r="M169" i="6"/>
  <c r="I160" i="6"/>
  <c r="H158" i="6"/>
  <c r="J158" i="6"/>
  <c r="K158" i="6" s="1"/>
  <c r="H148" i="6"/>
  <c r="J148" i="6"/>
  <c r="K148" i="6" s="1"/>
  <c r="H145" i="6"/>
  <c r="J145" i="6"/>
  <c r="K145" i="6" s="1"/>
  <c r="H142" i="6"/>
  <c r="J142" i="6"/>
  <c r="K142" i="6" s="1"/>
  <c r="M126" i="6"/>
  <c r="J126" i="6"/>
  <c r="K126" i="6" s="1"/>
  <c r="J69" i="6"/>
  <c r="K69" i="6" s="1"/>
  <c r="H69" i="6"/>
  <c r="H355" i="6"/>
  <c r="I340" i="6"/>
  <c r="H339" i="6"/>
  <c r="I324" i="6"/>
  <c r="H323" i="6"/>
  <c r="I308" i="6"/>
  <c r="H307" i="6"/>
  <c r="I292" i="6"/>
  <c r="H291" i="6"/>
  <c r="M287" i="6"/>
  <c r="I276" i="6"/>
  <c r="H275" i="6"/>
  <c r="I260" i="6"/>
  <c r="H259" i="6"/>
  <c r="I244" i="6"/>
  <c r="H243" i="6"/>
  <c r="M239" i="6"/>
  <c r="I228" i="6"/>
  <c r="H227" i="6"/>
  <c r="I212" i="6"/>
  <c r="H211" i="6"/>
  <c r="I196" i="6"/>
  <c r="H195" i="6"/>
  <c r="I180" i="6"/>
  <c r="H179" i="6"/>
  <c r="M175" i="6"/>
  <c r="M158" i="6"/>
  <c r="M148" i="6"/>
  <c r="M145" i="6"/>
  <c r="M142" i="6"/>
  <c r="H129" i="6"/>
  <c r="J129" i="6"/>
  <c r="K129" i="6" s="1"/>
  <c r="M129" i="6"/>
  <c r="H126" i="6"/>
  <c r="J107" i="6"/>
  <c r="K107" i="6" s="1"/>
  <c r="H107" i="6"/>
  <c r="M107" i="6"/>
  <c r="M69" i="6"/>
  <c r="J65" i="6"/>
  <c r="K65" i="6" s="1"/>
  <c r="H65" i="6"/>
  <c r="M62" i="6"/>
  <c r="J62" i="6"/>
  <c r="K62" i="6" s="1"/>
  <c r="H62" i="6"/>
  <c r="M120" i="6"/>
  <c r="J120" i="6"/>
  <c r="K120" i="6" s="1"/>
  <c r="H120" i="6"/>
  <c r="H113" i="6"/>
  <c r="J113" i="6"/>
  <c r="K113" i="6" s="1"/>
  <c r="M51" i="6"/>
  <c r="I49" i="6"/>
  <c r="I44" i="6"/>
  <c r="J44" i="6"/>
  <c r="K44" i="6" s="1"/>
  <c r="I27" i="6"/>
  <c r="J27" i="6"/>
  <c r="K27" i="6" s="1"/>
  <c r="M25" i="6"/>
  <c r="H25" i="6"/>
  <c r="J25" i="6"/>
  <c r="K25" i="6" s="1"/>
  <c r="H152" i="6"/>
  <c r="J152" i="6"/>
  <c r="K152" i="6" s="1"/>
  <c r="H144" i="6"/>
  <c r="J144" i="6"/>
  <c r="K144" i="6" s="1"/>
  <c r="M108" i="6"/>
  <c r="J108" i="6"/>
  <c r="K108" i="6" s="1"/>
  <c r="H108" i="6"/>
  <c r="I37" i="6"/>
  <c r="J28" i="6"/>
  <c r="K28" i="6" s="1"/>
  <c r="H28" i="6"/>
  <c r="M23" i="6"/>
  <c r="J23" i="6"/>
  <c r="K23" i="6" s="1"/>
  <c r="M144" i="6"/>
  <c r="H140" i="6"/>
  <c r="J140" i="6"/>
  <c r="K140" i="6" s="1"/>
  <c r="H136" i="6"/>
  <c r="J136" i="6"/>
  <c r="K136" i="6" s="1"/>
  <c r="H132" i="6"/>
  <c r="J132" i="6"/>
  <c r="K132" i="6" s="1"/>
  <c r="I120" i="6"/>
  <c r="M109" i="6"/>
  <c r="J109" i="6"/>
  <c r="K109" i="6" s="1"/>
  <c r="M100" i="6"/>
  <c r="J100" i="6"/>
  <c r="K100" i="6" s="1"/>
  <c r="H100" i="6"/>
  <c r="M98" i="6"/>
  <c r="J98" i="6"/>
  <c r="K98" i="6" s="1"/>
  <c r="H98" i="6"/>
  <c r="I81" i="6"/>
  <c r="I78" i="6"/>
  <c r="I74" i="6"/>
  <c r="M66" i="6"/>
  <c r="J66" i="6"/>
  <c r="K66" i="6" s="1"/>
  <c r="H66" i="6"/>
  <c r="M28" i="6"/>
  <c r="H162" i="6"/>
  <c r="J162" i="6"/>
  <c r="K162" i="6" s="1"/>
  <c r="H154" i="6"/>
  <c r="J154" i="6"/>
  <c r="K154" i="6" s="1"/>
  <c r="H146" i="6"/>
  <c r="J146" i="6"/>
  <c r="K146" i="6" s="1"/>
  <c r="M140" i="6"/>
  <c r="M136" i="6"/>
  <c r="M132" i="6"/>
  <c r="I123" i="6"/>
  <c r="J117" i="6"/>
  <c r="K117" i="6" s="1"/>
  <c r="H117" i="6"/>
  <c r="J116" i="6"/>
  <c r="K116" i="6" s="1"/>
  <c r="M72" i="6"/>
  <c r="J72" i="6"/>
  <c r="K72" i="6" s="1"/>
  <c r="H72" i="6"/>
  <c r="M68" i="6"/>
  <c r="J68" i="6"/>
  <c r="K68" i="6" s="1"/>
  <c r="H68" i="6"/>
  <c r="I51" i="6"/>
  <c r="M41" i="6"/>
  <c r="J41" i="6"/>
  <c r="K41" i="6" s="1"/>
  <c r="M37" i="6"/>
  <c r="H37" i="6"/>
  <c r="J37" i="6"/>
  <c r="K37" i="6" s="1"/>
  <c r="H23" i="6"/>
  <c r="I21" i="6"/>
  <c r="J21" i="6"/>
  <c r="K21" i="6" s="1"/>
  <c r="J130" i="6"/>
  <c r="K130" i="6" s="1"/>
  <c r="H130" i="6"/>
  <c r="J128" i="6"/>
  <c r="K128" i="6" s="1"/>
  <c r="H128" i="6"/>
  <c r="H122" i="6"/>
  <c r="H119" i="6"/>
  <c r="H111" i="6"/>
  <c r="I94" i="6"/>
  <c r="I62" i="6"/>
  <c r="H40" i="6"/>
  <c r="J40" i="6"/>
  <c r="K40" i="6" s="1"/>
  <c r="M116" i="6"/>
  <c r="H116" i="6"/>
  <c r="I104" i="6"/>
  <c r="J81" i="6"/>
  <c r="K81" i="6" s="1"/>
  <c r="H81" i="6"/>
  <c r="J49" i="6"/>
  <c r="K49" i="6" s="1"/>
  <c r="H49" i="6"/>
  <c r="M45" i="6"/>
  <c r="J45" i="6"/>
  <c r="K45" i="6" s="1"/>
  <c r="H45" i="6"/>
  <c r="J36" i="6"/>
  <c r="K36" i="6" s="1"/>
  <c r="I36" i="6"/>
  <c r="M106" i="6"/>
  <c r="H106" i="6"/>
  <c r="H87" i="6"/>
  <c r="M87" i="6"/>
  <c r="J87" i="6"/>
  <c r="K87" i="6" s="1"/>
  <c r="M84" i="6"/>
  <c r="J84" i="6"/>
  <c r="K84" i="6" s="1"/>
  <c r="H84" i="6"/>
  <c r="M81" i="6"/>
  <c r="M78" i="6"/>
  <c r="J78" i="6"/>
  <c r="K78" i="6" s="1"/>
  <c r="H78" i="6"/>
  <c r="H55" i="6"/>
  <c r="M55" i="6"/>
  <c r="J55" i="6"/>
  <c r="K55" i="6" s="1"/>
  <c r="M52" i="6"/>
  <c r="J52" i="6"/>
  <c r="K52" i="6" s="1"/>
  <c r="H52" i="6"/>
  <c r="M49" i="6"/>
  <c r="J46" i="6"/>
  <c r="K46" i="6" s="1"/>
  <c r="H38" i="6"/>
  <c r="M38" i="6"/>
  <c r="J38" i="6"/>
  <c r="K38" i="6" s="1"/>
  <c r="M110" i="6"/>
  <c r="J110" i="6"/>
  <c r="K110" i="6" s="1"/>
  <c r="M104" i="6"/>
  <c r="H103" i="6"/>
  <c r="M99" i="6"/>
  <c r="I97" i="6"/>
  <c r="J91" i="6"/>
  <c r="K91" i="6" s="1"/>
  <c r="H91" i="6"/>
  <c r="M88" i="6"/>
  <c r="J88" i="6"/>
  <c r="K88" i="6" s="1"/>
  <c r="M85" i="6"/>
  <c r="I71" i="6"/>
  <c r="I65" i="6"/>
  <c r="J59" i="6"/>
  <c r="K59" i="6" s="1"/>
  <c r="H59" i="6"/>
  <c r="M56" i="6"/>
  <c r="J56" i="6"/>
  <c r="K56" i="6" s="1"/>
  <c r="M53" i="6"/>
  <c r="M46" i="6"/>
  <c r="I28" i="6"/>
  <c r="H93" i="6"/>
  <c r="J90" i="6"/>
  <c r="K90" i="6" s="1"/>
  <c r="H77" i="6"/>
  <c r="J74" i="6"/>
  <c r="K74" i="6" s="1"/>
  <c r="H61" i="6"/>
  <c r="J58" i="6"/>
  <c r="K58" i="6" s="1"/>
  <c r="H44" i="6"/>
  <c r="M90" i="6"/>
  <c r="M74" i="6"/>
  <c r="M58" i="6"/>
  <c r="H32" i="6"/>
  <c r="M32" i="6"/>
  <c r="J32" i="6"/>
  <c r="K32" i="6" s="1"/>
  <c r="M29" i="6"/>
  <c r="J29" i="6"/>
  <c r="K29" i="6" s="1"/>
  <c r="M112" i="6"/>
  <c r="M93" i="6"/>
  <c r="I88" i="6"/>
  <c r="M80" i="6"/>
  <c r="M77" i="6"/>
  <c r="I72" i="6"/>
  <c r="M61" i="6"/>
  <c r="I56" i="6"/>
  <c r="M44" i="6"/>
  <c r="I39" i="6"/>
  <c r="M13" i="6"/>
  <c r="J13" i="6"/>
  <c r="K13" i="6" s="1"/>
  <c r="I8" i="6"/>
  <c r="I91" i="6"/>
  <c r="H90" i="6"/>
  <c r="I75" i="6"/>
  <c r="H74" i="6"/>
  <c r="I59" i="6"/>
  <c r="H58" i="6"/>
  <c r="I46" i="6"/>
  <c r="M43" i="6"/>
  <c r="H43" i="6"/>
  <c r="I41" i="6"/>
  <c r="H29" i="6"/>
  <c r="H22" i="6"/>
  <c r="J22" i="6"/>
  <c r="K22" i="6" s="1"/>
  <c r="M15" i="6"/>
  <c r="J15" i="6"/>
  <c r="K15" i="6" s="1"/>
  <c r="H15" i="6"/>
  <c r="I22" i="6"/>
  <c r="J12" i="6"/>
  <c r="K12" i="6" s="1"/>
  <c r="H12" i="6"/>
  <c r="M19" i="6"/>
  <c r="J19" i="6"/>
  <c r="K19" i="6" s="1"/>
  <c r="I9" i="6"/>
  <c r="I33" i="6"/>
  <c r="M31" i="6"/>
  <c r="J31" i="6"/>
  <c r="K31" i="6" s="1"/>
  <c r="M27" i="6"/>
  <c r="H18" i="6"/>
  <c r="M18" i="6"/>
  <c r="I12" i="6"/>
  <c r="J6" i="6"/>
  <c r="K6" i="6" s="1"/>
  <c r="H6" i="6"/>
  <c r="H27" i="6"/>
  <c r="I23" i="6"/>
  <c r="H19" i="6"/>
  <c r="M9" i="6"/>
  <c r="J9" i="6"/>
  <c r="K9" i="6" s="1"/>
  <c r="H9" i="6"/>
  <c r="M8" i="6"/>
  <c r="M6" i="6"/>
  <c r="M21" i="6"/>
  <c r="M5" i="6"/>
  <c r="M33" i="6"/>
  <c r="H21" i="6"/>
  <c r="M17" i="6"/>
  <c r="I6" i="6"/>
  <c r="H5" i="6"/>
  <c r="K2" i="6" l="1"/>
  <c r="M3" i="6"/>
  <c r="M2" i="6"/>
  <c r="K3" i="6"/>
  <c r="B11" i="20" l="1"/>
  <c r="B12" i="20"/>
  <c r="B13" i="20"/>
</calcChain>
</file>

<file path=xl/connections.xml><?xml version="1.0" encoding="utf-8"?>
<connections xmlns="http://schemas.openxmlformats.org/spreadsheetml/2006/main">
  <connection id="1" keepAlive="1" name="EQ_Groups" type="5" refreshedVersion="6" deleted="1" background="1" saveData="1">
    <dbPr connection="" command="" commandType="3"/>
  </connection>
  <connection id="2" keepAlive="1" name="Keyword-Type ref" type="5" refreshedVersion="6" deleted="1" background="1" saveData="1">
    <dbPr connection="" command="" commandType="3"/>
  </connection>
  <connection id="3" keepAlive="1" name="MFR_List" type="5" refreshedVersion="6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<sst xmlns="http://schemas.openxmlformats.org/spreadsheetml/2006/main" count="6137" uniqueCount="3291">
  <si>
    <t>Building Abbr</t>
  </si>
  <si>
    <t>Floor</t>
  </si>
  <si>
    <t>Room</t>
  </si>
  <si>
    <t>Keyword</t>
  </si>
  <si>
    <t>Criticality</t>
  </si>
  <si>
    <t>Acquisition Date</t>
  </si>
  <si>
    <t>RICHMND222</t>
  </si>
  <si>
    <t>LIEBERT</t>
  </si>
  <si>
    <t>CAMBRIPORT</t>
  </si>
  <si>
    <t>AMES</t>
  </si>
  <si>
    <t>WILKINS</t>
  </si>
  <si>
    <t>WATTS</t>
  </si>
  <si>
    <t>CAMUS</t>
  </si>
  <si>
    <t>CARRIER</t>
  </si>
  <si>
    <t>MARLEY</t>
  </si>
  <si>
    <t>OTIS</t>
  </si>
  <si>
    <t>GUARDIAN</t>
  </si>
  <si>
    <t>COOK</t>
  </si>
  <si>
    <t>MKPLASTICS</t>
  </si>
  <si>
    <t>CAT</t>
  </si>
  <si>
    <t>WEIL</t>
  </si>
  <si>
    <t>STANCOR</t>
  </si>
  <si>
    <t>TACO</t>
  </si>
  <si>
    <t>MESTEK</t>
  </si>
  <si>
    <t>NAILOR</t>
  </si>
  <si>
    <t>ABB</t>
  </si>
  <si>
    <t>PVI</t>
  </si>
  <si>
    <t>Building ID</t>
  </si>
  <si>
    <t>Site</t>
  </si>
  <si>
    <t>DOWNTOWN</t>
  </si>
  <si>
    <t>Acquisition Comments</t>
  </si>
  <si>
    <t>Warranty Expiration Date</t>
  </si>
  <si>
    <t>Warranty Usage Expiration</t>
  </si>
  <si>
    <t>Warranty Comments</t>
  </si>
  <si>
    <t>PHASE</t>
  </si>
  <si>
    <t>Field Notes</t>
  </si>
  <si>
    <t>Area Serviced (Bldg/Floor/Wing/Room)</t>
  </si>
  <si>
    <t>TERM-UNITS</t>
  </si>
  <si>
    <t>TERM-UH</t>
  </si>
  <si>
    <t>DIV08</t>
  </si>
  <si>
    <t>ALLIED</t>
  </si>
  <si>
    <t>ALLIED STEEL</t>
  </si>
  <si>
    <t>A.O. SMITH</t>
  </si>
  <si>
    <t>AAON</t>
  </si>
  <si>
    <t>THE ABB GROUP</t>
  </si>
  <si>
    <t>ACCESS INDUSTRIES, INC.</t>
  </si>
  <si>
    <t>ACME FAN CO.</t>
  </si>
  <si>
    <t>ACME ENGINEERING &amp; MFR.</t>
  </si>
  <si>
    <t>ADAMSON</t>
  </si>
  <si>
    <t>ADVANCE</t>
  </si>
  <si>
    <t>ADVANCE LIFTS</t>
  </si>
  <si>
    <t>AEG</t>
  </si>
  <si>
    <t>AIR COMPRESSOR PRODUCTS</t>
  </si>
  <si>
    <t>AIRTHERM</t>
  </si>
  <si>
    <t>AJAX</t>
  </si>
  <si>
    <t>AJAX BOILER, INC.</t>
  </si>
  <si>
    <t>ALADDIN</t>
  </si>
  <si>
    <t>ALFA-LAVAL</t>
  </si>
  <si>
    <t>ALLEN-BRAD</t>
  </si>
  <si>
    <t>ALLEN-BRADLEY</t>
  </si>
  <si>
    <t>ALLIS-CHAL</t>
  </si>
  <si>
    <t>ALLIS-CHALMERS</t>
  </si>
  <si>
    <t>ALYAN</t>
  </si>
  <si>
    <t>ALYAN PUMP CO.</t>
  </si>
  <si>
    <t>AMERICAN</t>
  </si>
  <si>
    <t>AMERICAN STANDARD</t>
  </si>
  <si>
    <t>AMINE</t>
  </si>
  <si>
    <t>AMINE PUMPS</t>
  </si>
  <si>
    <t>AMTECH</t>
  </si>
  <si>
    <t>API</t>
  </si>
  <si>
    <t>AMERICAN PRECISION INDUSTRIES, INC.</t>
  </si>
  <si>
    <t>ARCO-IDEA</t>
  </si>
  <si>
    <t>ARCO-IDEAL</t>
  </si>
  <si>
    <t>ARMSTRONG</t>
  </si>
  <si>
    <t>ARROW</t>
  </si>
  <si>
    <t>ASCENSION</t>
  </si>
  <si>
    <t>ASCENSION PORTABLE LIFT</t>
  </si>
  <si>
    <t>ATLANTIC</t>
  </si>
  <si>
    <t>ATLAS</t>
  </si>
  <si>
    <t>ATLAS COPCO</t>
  </si>
  <si>
    <t>AURORA</t>
  </si>
  <si>
    <t>AURORA PUMP</t>
  </si>
  <si>
    <t>AW CHESTERTON CO.</t>
  </si>
  <si>
    <t>BAC</t>
  </si>
  <si>
    <t>BALTIMORE AIR COIL</t>
  </si>
  <si>
    <t>BALDOR</t>
  </si>
  <si>
    <t>BARBERCLMN</t>
  </si>
  <si>
    <t>BARBER-COLEMAN</t>
  </si>
  <si>
    <t>BARD</t>
  </si>
  <si>
    <t>BARD CO.</t>
  </si>
  <si>
    <t>BARRY</t>
  </si>
  <si>
    <t>BARRY BLOWER</t>
  </si>
  <si>
    <t>BAY STATE</t>
  </si>
  <si>
    <t>BEACON</t>
  </si>
  <si>
    <t>BEACON MEDEAS MEDICAL</t>
  </si>
  <si>
    <t>BECKER</t>
  </si>
  <si>
    <t>BECKER PUMPS CORP</t>
  </si>
  <si>
    <t>BECKETT</t>
  </si>
  <si>
    <t>BECKWITH</t>
  </si>
  <si>
    <t>BEECO</t>
  </si>
  <si>
    <t>BEECO HERSEY</t>
  </si>
  <si>
    <t>BEL-ART</t>
  </si>
  <si>
    <t>BEL-ART PRODUCTS</t>
  </si>
  <si>
    <t>BELL &amp; GOSSETT DOMESTIC PUMP</t>
  </si>
  <si>
    <t>BERKELEY</t>
  </si>
  <si>
    <t>BERKELEY PUMP</t>
  </si>
  <si>
    <t>BERKO</t>
  </si>
  <si>
    <t>BERNSTROM</t>
  </si>
  <si>
    <t>BERNSTROM INC.</t>
  </si>
  <si>
    <t>BOHN</t>
  </si>
  <si>
    <t>BOHN HEATCRAFT</t>
  </si>
  <si>
    <t>BRIEDERT</t>
  </si>
  <si>
    <t>BRIEDERT-LOUVEREX FAN</t>
  </si>
  <si>
    <t>BROAN FAN CO.</t>
  </si>
  <si>
    <t>BROAN MFG. CO.</t>
  </si>
  <si>
    <t>BROAN MFR. CO.</t>
  </si>
  <si>
    <t>BROAN MOTORS</t>
  </si>
  <si>
    <t>BRUNNER</t>
  </si>
  <si>
    <t>BRYAN</t>
  </si>
  <si>
    <t>BRYAN BOILER INC.</t>
  </si>
  <si>
    <t>BRYANT</t>
  </si>
  <si>
    <t>BUFFALO</t>
  </si>
  <si>
    <t>BUFFALO PUMP</t>
  </si>
  <si>
    <t>BUFFALO FORGE</t>
  </si>
  <si>
    <t>BURKS PUMP</t>
  </si>
  <si>
    <t>BURNHAM</t>
  </si>
  <si>
    <t>BURNHAM CORP.</t>
  </si>
  <si>
    <t>CAMBRIDGEPORT HVAC ACCESSORIES &amp; ENGINEERED SYSTEMS</t>
  </si>
  <si>
    <t>CAMUS DYNAFLAME</t>
  </si>
  <si>
    <t>CANARIIS</t>
  </si>
  <si>
    <t>CANARAIIS CORPORATION</t>
  </si>
  <si>
    <t>CARLIN</t>
  </si>
  <si>
    <t>CARLIN COMBUSTION TECHNOLOGY</t>
  </si>
  <si>
    <t>CARNES</t>
  </si>
  <si>
    <t>CARNES FAN CO.</t>
  </si>
  <si>
    <t>CARRIER CORP.</t>
  </si>
  <si>
    <t>CAST-ROC</t>
  </si>
  <si>
    <t>CAST-ROC-R</t>
  </si>
  <si>
    <t>CATERPILLAR</t>
  </si>
  <si>
    <t>CEMCO</t>
  </si>
  <si>
    <t>CEMLINE</t>
  </si>
  <si>
    <t>CENTRAL</t>
  </si>
  <si>
    <t>CENTRICOOK</t>
  </si>
  <si>
    <t>CENTRI COOK VANE</t>
  </si>
  <si>
    <t>CENTURY</t>
  </si>
  <si>
    <t>CENTURY ELECTRIC</t>
  </si>
  <si>
    <t>CHALLENGE</t>
  </si>
  <si>
    <t>CHALLENGE AIR PRODUCTS</t>
  </si>
  <si>
    <t>CHAMPION</t>
  </si>
  <si>
    <t>CHEVROLET</t>
  </si>
  <si>
    <t>CHICAGO</t>
  </si>
  <si>
    <t>CHICAGO BLOWER CO.</t>
  </si>
  <si>
    <t>CHROMULOX</t>
  </si>
  <si>
    <t>CINCINNATI</t>
  </si>
  <si>
    <t>CLAIR</t>
  </si>
  <si>
    <t>CLAIR - UV</t>
  </si>
  <si>
    <t>CLEAVER</t>
  </si>
  <si>
    <t>CLEAVER BROOKS</t>
  </si>
  <si>
    <t>CLEMCO</t>
  </si>
  <si>
    <t>CLEMCO CORP.</t>
  </si>
  <si>
    <t>CLEMCO INC.</t>
  </si>
  <si>
    <t>CLIMACOOL</t>
  </si>
  <si>
    <t>CLIMA COOL CORP.</t>
  </si>
  <si>
    <t>COCKRANE</t>
  </si>
  <si>
    <t>COCKRANE DIVISION CRANE</t>
  </si>
  <si>
    <t>COLT</t>
  </si>
  <si>
    <t>COMFORT</t>
  </si>
  <si>
    <t>COMFORT AIR</t>
  </si>
  <si>
    <t>CONBRACO</t>
  </si>
  <si>
    <t>CONTIMTRS</t>
  </si>
  <si>
    <t>CONTINENT</t>
  </si>
  <si>
    <t>COOKSON</t>
  </si>
  <si>
    <t>THE COOKSON COMPANY</t>
  </si>
  <si>
    <t>COOL AIR</t>
  </si>
  <si>
    <t>COOPER</t>
  </si>
  <si>
    <t>COPELAND</t>
  </si>
  <si>
    <t>COPELAND COPELEMETIC</t>
  </si>
  <si>
    <t>CRANE-DEM</t>
  </si>
  <si>
    <t>CRANE-DEMING</t>
  </si>
  <si>
    <t>CROWN</t>
  </si>
  <si>
    <t>CROWN IND.</t>
  </si>
  <si>
    <t>CRUCIAL</t>
  </si>
  <si>
    <t>CRUCAIL POWER PRODUCTS</t>
  </si>
  <si>
    <t>CRYSTAL</t>
  </si>
  <si>
    <t>CRYSTAL TIP</t>
  </si>
  <si>
    <t>CUBES FAN</t>
  </si>
  <si>
    <t>CURTIS</t>
  </si>
  <si>
    <t>D. A. MATOT, INC.</t>
  </si>
  <si>
    <t>DATA AIRE INC.</t>
  </si>
  <si>
    <t>DAVIDSON</t>
  </si>
  <si>
    <t>DAVIDSON FAN CO.</t>
  </si>
  <si>
    <t>DAYTON-SPEEDAIRE</t>
  </si>
  <si>
    <t>DAYTON</t>
  </si>
  <si>
    <t>DAYTON MOTORS</t>
  </si>
  <si>
    <t>DAYTON PRODUCTS</t>
  </si>
  <si>
    <t>DELCO</t>
  </si>
  <si>
    <t>DES CHAMPS TECHNOLOGIES (MUNTERS)</t>
  </si>
  <si>
    <t>DEVILBLISS</t>
  </si>
  <si>
    <t>DEVIL-BLISS</t>
  </si>
  <si>
    <t>DEZURIK</t>
  </si>
  <si>
    <t>DEZURIK VALVES</t>
  </si>
  <si>
    <t>DODGE</t>
  </si>
  <si>
    <t>DOERR</t>
  </si>
  <si>
    <t>DOMESTIC</t>
  </si>
  <si>
    <t>DOMESTIC ENGINEER PUMP</t>
  </si>
  <si>
    <t>DOVER</t>
  </si>
  <si>
    <t>DUAL LITE</t>
  </si>
  <si>
    <t>DUNHAM-BUS</t>
  </si>
  <si>
    <t>DUNHAM-BUSCH</t>
  </si>
  <si>
    <t>DUNKIRK</t>
  </si>
  <si>
    <t>DYNARAY</t>
  </si>
  <si>
    <t>ECLIPSE</t>
  </si>
  <si>
    <t>ECONMITE</t>
  </si>
  <si>
    <t>ELECTRO</t>
  </si>
  <si>
    <t>ELECTRO-STEAM GENERATOR CORP.</t>
  </si>
  <si>
    <t>ELITE</t>
  </si>
  <si>
    <t>ELKAY</t>
  </si>
  <si>
    <t>ELKAY MANUFACTUIRNG, COMPANY</t>
  </si>
  <si>
    <t>EMBASSY</t>
  </si>
  <si>
    <t>EMERSON</t>
  </si>
  <si>
    <t>EMERSON ELECTRIC</t>
  </si>
  <si>
    <t>EMGLO AIR</t>
  </si>
  <si>
    <t>ENCON. MFG. CO.</t>
  </si>
  <si>
    <t>ENERGY</t>
  </si>
  <si>
    <t>ENERJET</t>
  </si>
  <si>
    <t>ENVIRO-TEC</t>
  </si>
  <si>
    <t>ENVIROTEK</t>
  </si>
  <si>
    <t>EVAPCO</t>
  </si>
  <si>
    <t>EVERHARD</t>
  </si>
  <si>
    <t>EVERHARD LIFT</t>
  </si>
  <si>
    <t>EVERPURE</t>
  </si>
  <si>
    <t>EVERPURE, LLC</t>
  </si>
  <si>
    <t>EXIT AIRE</t>
  </si>
  <si>
    <t>FAIRBANKS</t>
  </si>
  <si>
    <t>FAIRBANKS MORRIS</t>
  </si>
  <si>
    <t>FASCO CORPORATION</t>
  </si>
  <si>
    <t>FASCO INDUSTRIES</t>
  </si>
  <si>
    <t>FASCO MOTORS</t>
  </si>
  <si>
    <t>FEBCO</t>
  </si>
  <si>
    <t>FEDERAL</t>
  </si>
  <si>
    <t>FEDERAL ELECTRIC</t>
  </si>
  <si>
    <t>FEDERAL PUMPS</t>
  </si>
  <si>
    <t>FHP MANUFACTURING DIVISION</t>
  </si>
  <si>
    <t>FIAT MANUFACTURERS</t>
  </si>
  <si>
    <t>FILTRINE</t>
  </si>
  <si>
    <t>FILTRINE MANUFACTURING CO.</t>
  </si>
  <si>
    <t>FISHER</t>
  </si>
  <si>
    <t>FISHER FA</t>
  </si>
  <si>
    <t>FKD SERIES</t>
  </si>
  <si>
    <t>FLOW SERVE PUMP</t>
  </si>
  <si>
    <t>FLYGT</t>
  </si>
  <si>
    <t>FACILITIES MANAGEMENT EVENTS</t>
  </si>
  <si>
    <t>FORD</t>
  </si>
  <si>
    <t>FRANKLIN</t>
  </si>
  <si>
    <t>FRANKLIN ELECTRIC</t>
  </si>
  <si>
    <t>FRIEDRICH</t>
  </si>
  <si>
    <t>FULTON</t>
  </si>
  <si>
    <t>FULTON BOILER WORKS</t>
  </si>
  <si>
    <t>FUTERA</t>
  </si>
  <si>
    <t>G.S.I.</t>
  </si>
  <si>
    <t>GANDC</t>
  </si>
  <si>
    <t>GARAVENTA</t>
  </si>
  <si>
    <t>GARAVENTA LIFT</t>
  </si>
  <si>
    <t>GARDNER-DENVER</t>
  </si>
  <si>
    <t>GE</t>
  </si>
  <si>
    <t>GENERAL ELECTRIC</t>
  </si>
  <si>
    <t>GEM</t>
  </si>
  <si>
    <t>GLOBAL ELECTRIC MOTOR CARS - DAIMLER CHRYSLER COMPANY</t>
  </si>
  <si>
    <t>GENERAC</t>
  </si>
  <si>
    <t>GLENCO</t>
  </si>
  <si>
    <t>GLENCO REFRIGERATION EQUIPMENT</t>
  </si>
  <si>
    <t>GMC</t>
  </si>
  <si>
    <t>GM-DELCO</t>
  </si>
  <si>
    <t>GEM-DELCO</t>
  </si>
  <si>
    <t>GMI</t>
  </si>
  <si>
    <t>GOODMAN</t>
  </si>
  <si>
    <t>GOULD</t>
  </si>
  <si>
    <t>GOULD ELECTRIC</t>
  </si>
  <si>
    <t>GOULD MOTORS</t>
  </si>
  <si>
    <t>GOULD PUMPS</t>
  </si>
  <si>
    <t>GOULDS</t>
  </si>
  <si>
    <t>G&amp;L PUMPS</t>
  </si>
  <si>
    <t>GRAHAM</t>
  </si>
  <si>
    <t>GORDON PRATT</t>
  </si>
  <si>
    <t>GREENHECK</t>
  </si>
  <si>
    <t>GRINDFOS</t>
  </si>
  <si>
    <t>GRINDFOS PUMPS</t>
  </si>
  <si>
    <t>GRINNELL</t>
  </si>
  <si>
    <t>GRISWOLD</t>
  </si>
  <si>
    <t>GRISWOLD PUMP</t>
  </si>
  <si>
    <t>GUARDIAN EQUIPMENT</t>
  </si>
  <si>
    <t>H.B. SMITH</t>
  </si>
  <si>
    <t>HAAKON</t>
  </si>
  <si>
    <t>HAAKON, INC.</t>
  </si>
  <si>
    <t>HAMILTON</t>
  </si>
  <si>
    <t>HANKISON</t>
  </si>
  <si>
    <t>HARRIS</t>
  </si>
  <si>
    <t>HARRIS ENVIRONMENTAL SYSTEMS, INC.</t>
  </si>
  <si>
    <t>HARTELL</t>
  </si>
  <si>
    <t>HASKRIS</t>
  </si>
  <si>
    <t>HASKRIS CO.</t>
  </si>
  <si>
    <t>HASTINGS</t>
  </si>
  <si>
    <t>HASTINGS CORP.</t>
  </si>
  <si>
    <t>HAW'S PRODUCTS</t>
  </si>
  <si>
    <t>HEAT CONTROL INC.</t>
  </si>
  <si>
    <t>HEATEX</t>
  </si>
  <si>
    <t>HIGHLAND</t>
  </si>
  <si>
    <t>HIGHLAND TANK</t>
  </si>
  <si>
    <t>HONEYWELL</t>
  </si>
  <si>
    <t>HONEYWELL INC.</t>
  </si>
  <si>
    <t>HOSHIZAKI</t>
  </si>
  <si>
    <t>HOWELL</t>
  </si>
  <si>
    <t>HOWELL MOTOR CO.</t>
  </si>
  <si>
    <t>HYDRO</t>
  </si>
  <si>
    <t>HYDRO-THERM</t>
  </si>
  <si>
    <t>ILG CO.</t>
  </si>
  <si>
    <t>ILG INDUS</t>
  </si>
  <si>
    <t>ILG VENTI</t>
  </si>
  <si>
    <t>INGERSOLL</t>
  </si>
  <si>
    <t>INGERSOLL-RAND</t>
  </si>
  <si>
    <t>INNOVENT</t>
  </si>
  <si>
    <t>INNOVENT AIR HANDLING EQUIPMENT</t>
  </si>
  <si>
    <t>INTERNATIONAL COMFORT</t>
  </si>
  <si>
    <t>ITT CORP.</t>
  </si>
  <si>
    <t>JANITROL</t>
  </si>
  <si>
    <t>JEEP</t>
  </si>
  <si>
    <t>JENN-AIR</t>
  </si>
  <si>
    <t>JENNINGS</t>
  </si>
  <si>
    <t>JENNINGS PUMPS, INC.</t>
  </si>
  <si>
    <t>J.F.D. TUBE &amp; COIL PRODUCTS</t>
  </si>
  <si>
    <t>JHNSNCTRLS</t>
  </si>
  <si>
    <t>JOHNSON CONTROLS</t>
  </si>
  <si>
    <t>JOHN DEER CO.</t>
  </si>
  <si>
    <t>JOHNSON</t>
  </si>
  <si>
    <t>KARGARD</t>
  </si>
  <si>
    <t>KELLOG</t>
  </si>
  <si>
    <t>KELLOG-AMERICAN</t>
  </si>
  <si>
    <t>KEYSTONE</t>
  </si>
  <si>
    <t>KEYSTONE PUMPS</t>
  </si>
  <si>
    <t>KOHLER</t>
  </si>
  <si>
    <t>KOLDWAVE</t>
  </si>
  <si>
    <t>KOMLINE</t>
  </si>
  <si>
    <t>KOMLINE-SANDERSON</t>
  </si>
  <si>
    <t>KONE</t>
  </si>
  <si>
    <t>KONE INC.</t>
  </si>
  <si>
    <t>KSB</t>
  </si>
  <si>
    <t>KSB PUMPS &amp; VALVES</t>
  </si>
  <si>
    <t>LABCONCO</t>
  </si>
  <si>
    <t>LANCASTER</t>
  </si>
  <si>
    <t>LANCASTER PUMP</t>
  </si>
  <si>
    <t>LAUREN CO</t>
  </si>
  <si>
    <t>LAYNE-BOWL</t>
  </si>
  <si>
    <t>LAYNE-BOWLER</t>
  </si>
  <si>
    <t>LESSON MOTORS</t>
  </si>
  <si>
    <t>LELAND</t>
  </si>
  <si>
    <t>LELAND FARADAY</t>
  </si>
  <si>
    <t>LENAPE</t>
  </si>
  <si>
    <t>LENNOX</t>
  </si>
  <si>
    <t>LENNOX CORP.</t>
  </si>
  <si>
    <t>LENNOX IN</t>
  </si>
  <si>
    <t>LEONARD</t>
  </si>
  <si>
    <t>LIEBERT CORP.</t>
  </si>
  <si>
    <t>LIMA ELECTRIC</t>
  </si>
  <si>
    <t>LINCGUARD</t>
  </si>
  <si>
    <t>LINCOLN</t>
  </si>
  <si>
    <t>LINCOLN ELECTRIC</t>
  </si>
  <si>
    <t>LITLGIANT</t>
  </si>
  <si>
    <t>LITTLE GIANT PUMP CO.</t>
  </si>
  <si>
    <t>LOCHINVAR</t>
  </si>
  <si>
    <t>LOCHINVAR COPPER HEATER</t>
  </si>
  <si>
    <t>MAGIC</t>
  </si>
  <si>
    <t>MAGIC CHEF</t>
  </si>
  <si>
    <t>MAGNETEK</t>
  </si>
  <si>
    <t>MAGNETEK ELECTRIC</t>
  </si>
  <si>
    <t>MANITOWOC</t>
  </si>
  <si>
    <t>MANITOWOC ICE MACHINES</t>
  </si>
  <si>
    <t>MARATHON</t>
  </si>
  <si>
    <t>MARATHON ELECTRIC</t>
  </si>
  <si>
    <t>MARATHONP</t>
  </si>
  <si>
    <t>MARATHON PUMPS</t>
  </si>
  <si>
    <t>MARK</t>
  </si>
  <si>
    <t>MARK ENGINNERED PRODUCTS</t>
  </si>
  <si>
    <t>MARLOW</t>
  </si>
  <si>
    <t>MARLOW PUMP</t>
  </si>
  <si>
    <t>MASS ENGR.</t>
  </si>
  <si>
    <t>MCQUAY</t>
  </si>
  <si>
    <t>MELBEN</t>
  </si>
  <si>
    <t>MELBREN</t>
  </si>
  <si>
    <t>MENLO</t>
  </si>
  <si>
    <t>MESTEK INC.</t>
  </si>
  <si>
    <t>METROMATIC</t>
  </si>
  <si>
    <t>METROMATIC INC.</t>
  </si>
  <si>
    <t>MICRON</t>
  </si>
  <si>
    <t>MICRON TECHNOLOGIES</t>
  </si>
  <si>
    <t>MILTON ROY PUMPS</t>
  </si>
  <si>
    <t>MITSUB</t>
  </si>
  <si>
    <t>MITSUBISHI</t>
  </si>
  <si>
    <t>M. K. PLASTICS CORPORATION</t>
  </si>
  <si>
    <t>MORLEY</t>
  </si>
  <si>
    <t>MTH</t>
  </si>
  <si>
    <t>MULTISTACK</t>
  </si>
  <si>
    <t>MYERS</t>
  </si>
  <si>
    <t>MYERS POWER PRODUCTS INC.</t>
  </si>
  <si>
    <t>NAILOR COMPANY</t>
  </si>
  <si>
    <t>NASH HYTOR</t>
  </si>
  <si>
    <t>NATIONAL</t>
  </si>
  <si>
    <t>NATIONAL US RADIATOR</t>
  </si>
  <si>
    <t>NEPTUNE</t>
  </si>
  <si>
    <t>NEPTUNE CHEMICAL PUMPS</t>
  </si>
  <si>
    <t>NEW YORK BLOWER</t>
  </si>
  <si>
    <t>NEWBRUNSWI</t>
  </si>
  <si>
    <t>NEW BRUNSWICK</t>
  </si>
  <si>
    <t>NTNLWHEEL</t>
  </si>
  <si>
    <t>NATIONAL WHEEL-O-VATOR</t>
  </si>
  <si>
    <t>NUTONE</t>
  </si>
  <si>
    <t>NUTONE FAN CO.</t>
  </si>
  <si>
    <t>ODP</t>
  </si>
  <si>
    <t>OLDDOMINIO</t>
  </si>
  <si>
    <t>OLD DOMINION</t>
  </si>
  <si>
    <t>OLYMPIAN</t>
  </si>
  <si>
    <t>ONAN</t>
  </si>
  <si>
    <t>OVERHEAD</t>
  </si>
  <si>
    <t>OVERHEAD DOOR COMPANY</t>
  </si>
  <si>
    <t>PACE CORP.</t>
  </si>
  <si>
    <t>PACIFIC</t>
  </si>
  <si>
    <t>PACIFIC PUMP</t>
  </si>
  <si>
    <t>PACO PUMP CO.</t>
  </si>
  <si>
    <t>PARAGON</t>
  </si>
  <si>
    <t>PARAGON OIL CO. (TEXACO)</t>
  </si>
  <si>
    <t>PAT-KELLY</t>
  </si>
  <si>
    <t>PATTERSON-KELLY</t>
  </si>
  <si>
    <t>PATTERSON</t>
  </si>
  <si>
    <t>PATTERSON PUMPS</t>
  </si>
  <si>
    <t>PAYNE</t>
  </si>
  <si>
    <t>PAYNENORTH</t>
  </si>
  <si>
    <t>PAYNE/NORTHERN</t>
  </si>
  <si>
    <t>PEERLESS</t>
  </si>
  <si>
    <t>PEERLESS FAN CO.</t>
  </si>
  <si>
    <t>PENN VENTILATION</t>
  </si>
  <si>
    <t>PHASE INDUCTION</t>
  </si>
  <si>
    <t>PLASTIC</t>
  </si>
  <si>
    <t>PLASTIC BLOWER</t>
  </si>
  <si>
    <t>PORTER CO</t>
  </si>
  <si>
    <t>PORTER-PE</t>
  </si>
  <si>
    <t>POWER LIN</t>
  </si>
  <si>
    <t>POWEREX</t>
  </si>
  <si>
    <t>POWERFLAME</t>
  </si>
  <si>
    <t>POWER FLAME</t>
  </si>
  <si>
    <t>POWERWARE</t>
  </si>
  <si>
    <t>POWERWARE GLOBAL SERVICES</t>
  </si>
  <si>
    <t>PRESTCOLD</t>
  </si>
  <si>
    <t>PVI INDUSTRIES</t>
  </si>
  <si>
    <t>Q MARK</t>
  </si>
  <si>
    <t>QUINCY AIR PRODUCTS</t>
  </si>
  <si>
    <t>RAE CORPORATION</t>
  </si>
  <si>
    <t>RAYNOR</t>
  </si>
  <si>
    <t>RAY-PAK</t>
  </si>
  <si>
    <t>RBI - FUTERA MODULATION</t>
  </si>
  <si>
    <t>RELIANCE</t>
  </si>
  <si>
    <t>RELIANCE ELECTRIC</t>
  </si>
  <si>
    <t>REMA</t>
  </si>
  <si>
    <t>REMA DRI-VAC</t>
  </si>
  <si>
    <t>REPCO</t>
  </si>
  <si>
    <t>REZNOR</t>
  </si>
  <si>
    <t>RHEEM</t>
  </si>
  <si>
    <t>RICHARDSON</t>
  </si>
  <si>
    <t>RICHARDSON/BOYNTON</t>
  </si>
  <si>
    <t>ROCKWELL</t>
  </si>
  <si>
    <t>RUUD</t>
  </si>
  <si>
    <t>RUUD CORPORATION</t>
  </si>
  <si>
    <t>RUWAC</t>
  </si>
  <si>
    <t>RUWAC INDUSTRIAL VACUUMS</t>
  </si>
  <si>
    <t>SAMARITAN</t>
  </si>
  <si>
    <t>SAMARITAN PAD</t>
  </si>
  <si>
    <t>SANYO</t>
  </si>
  <si>
    <t>SANYO CORP</t>
  </si>
  <si>
    <t>SARCO PUMPS</t>
  </si>
  <si>
    <t>SCHINDLER</t>
  </si>
  <si>
    <t>SDMO</t>
  </si>
  <si>
    <t>SDMO INTERNATIONAL</t>
  </si>
  <si>
    <t>SEARS</t>
  </si>
  <si>
    <t>SIEMENS</t>
  </si>
  <si>
    <t>SKIDMORE</t>
  </si>
  <si>
    <t>SKIDMORE PUMPS</t>
  </si>
  <si>
    <t>SKYJACK</t>
  </si>
  <si>
    <t>SKY JACK INC.</t>
  </si>
  <si>
    <t>SMITH AIR COMP.</t>
  </si>
  <si>
    <t>SOFT RAIN IRRIGATOR</t>
  </si>
  <si>
    <t>SPEAKMAN</t>
  </si>
  <si>
    <t>SPEAKMAN WILDEL</t>
  </si>
  <si>
    <t>SPEEDAIRE</t>
  </si>
  <si>
    <t>SPENCER</t>
  </si>
  <si>
    <t>SPENCER GAS CUBE</t>
  </si>
  <si>
    <t>SPIRAX SARCO PUMPS</t>
  </si>
  <si>
    <t>STAIR-GLID</t>
  </si>
  <si>
    <t>STAIR-GLIDE</t>
  </si>
  <si>
    <t>STANCOR COMPANY</t>
  </si>
  <si>
    <t>STATE</t>
  </si>
  <si>
    <t>STERLING</t>
  </si>
  <si>
    <t>STROBIC</t>
  </si>
  <si>
    <t>STROBIC AIR CORPORATION</t>
  </si>
  <si>
    <t>STURTEVAN</t>
  </si>
  <si>
    <t>STURTEVANT FAN CO.</t>
  </si>
  <si>
    <t>SULLAIR</t>
  </si>
  <si>
    <t>SULLAIR COMPRESSOR</t>
  </si>
  <si>
    <t>SULZER</t>
  </si>
  <si>
    <t>SULZER PUMPS</t>
  </si>
  <si>
    <t>SUNRAY</t>
  </si>
  <si>
    <t>SUPERIOR</t>
  </si>
  <si>
    <t>SUSSMAN</t>
  </si>
  <si>
    <t>SUSSMAN ELECTRIC BOILERS</t>
  </si>
  <si>
    <t>SYMMONS</t>
  </si>
  <si>
    <t>SYNCROFLOW</t>
  </si>
  <si>
    <t>SYNCROFLOW INC</t>
  </si>
  <si>
    <t>TACO INC.</t>
  </si>
  <si>
    <t>TAURUS</t>
  </si>
  <si>
    <t>TAURUS FA</t>
  </si>
  <si>
    <t>TECUMSEH</t>
  </si>
  <si>
    <t>TECUMSEH REFRIGERATION EQUIPMENT</t>
  </si>
  <si>
    <t>TEMPRITE</t>
  </si>
  <si>
    <t>TEXACO</t>
  </si>
  <si>
    <t>THERMAL</t>
  </si>
  <si>
    <t>THERMAL SOLUTIONS</t>
  </si>
  <si>
    <t>THRUSH</t>
  </si>
  <si>
    <t>THYSSEN</t>
  </si>
  <si>
    <t>THYSSENKRUPP ELEVATOR</t>
  </si>
  <si>
    <t>TIERDON</t>
  </si>
  <si>
    <t>TJERNLUND</t>
  </si>
  <si>
    <t>TOSHIBA</t>
  </si>
  <si>
    <t>TRANE</t>
  </si>
  <si>
    <t>TRANE CORP.</t>
  </si>
  <si>
    <t>TRAULSEN</t>
  </si>
  <si>
    <t>TRAULSEN REFRIGERATION</t>
  </si>
  <si>
    <t>TRENTON</t>
  </si>
  <si>
    <t>TRENTON REFRIGERATION</t>
  </si>
  <si>
    <t>TWIN CITY FAN &amp; BLOWER</t>
  </si>
  <si>
    <t>TYPHOON</t>
  </si>
  <si>
    <t>U. S. ELECTRIC</t>
  </si>
  <si>
    <t>U. S. MOTOR</t>
  </si>
  <si>
    <t>UBW</t>
  </si>
  <si>
    <t>UBW BOILERS</t>
  </si>
  <si>
    <t>ULTRA-AIR</t>
  </si>
  <si>
    <t>UNIVERSAL</t>
  </si>
  <si>
    <t>UNIVERSAL ELECTRIC</t>
  </si>
  <si>
    <t>US FILTER</t>
  </si>
  <si>
    <t>UTICA</t>
  </si>
  <si>
    <t>VENTROL</t>
  </si>
  <si>
    <t>VENTROL AIR HANDLER</t>
  </si>
  <si>
    <t>VICTORY</t>
  </si>
  <si>
    <t>VULCAN</t>
  </si>
  <si>
    <t>VULCAN CORP.</t>
  </si>
  <si>
    <t>WAGNER</t>
  </si>
  <si>
    <t>WAGNER MOTORS</t>
  </si>
  <si>
    <t>WAGNER INC.</t>
  </si>
  <si>
    <t>WALTON</t>
  </si>
  <si>
    <t>WALTON LAB CO.</t>
  </si>
  <si>
    <t>WARREN</t>
  </si>
  <si>
    <t>WARREN CONTROLS</t>
  </si>
  <si>
    <t>WAUKESHA</t>
  </si>
  <si>
    <t>WAYNE PUMP CORP</t>
  </si>
  <si>
    <t>WEBSTER</t>
  </si>
  <si>
    <t>WEBSTER BURNER</t>
  </si>
  <si>
    <t>WEIL COMPANY</t>
  </si>
  <si>
    <t>WEIL PUMP COMPANY INC.</t>
  </si>
  <si>
    <t>WEIL-MCL</t>
  </si>
  <si>
    <t>WEIL-MCLAIN (HVAC)</t>
  </si>
  <si>
    <t>WESTNGHSE</t>
  </si>
  <si>
    <t>WESTINGHOUSE ELECTRIC CO.</t>
  </si>
  <si>
    <t>WESTWARWIC</t>
  </si>
  <si>
    <t>WEST WARWICK WINWATER INC.</t>
  </si>
  <si>
    <t>WHALEN</t>
  </si>
  <si>
    <t>WHIRLTEC</t>
  </si>
  <si>
    <t>WILLIAMSON</t>
  </si>
  <si>
    <t>WINCO</t>
  </si>
  <si>
    <t>WING</t>
  </si>
  <si>
    <t>WING FAN</t>
  </si>
  <si>
    <t>WINPOWER</t>
  </si>
  <si>
    <t>WON-DOOR CORPORATION</t>
  </si>
  <si>
    <t>WOODS INC.</t>
  </si>
  <si>
    <t>WORTHING</t>
  </si>
  <si>
    <t>WORTHINGTON CORP.</t>
  </si>
  <si>
    <t>WEST WARWICK WELDING INC.</t>
  </si>
  <si>
    <t>YOEMANS</t>
  </si>
  <si>
    <t>YOEMANS PUMP</t>
  </si>
  <si>
    <t>YORK CORP.</t>
  </si>
  <si>
    <t>YORK INTERNATION CORP.</t>
  </si>
  <si>
    <t>YORK MFG.</t>
  </si>
  <si>
    <t>YOUNGSTOWN</t>
  </si>
  <si>
    <t>YOUNGSTOWN STEEL</t>
  </si>
  <si>
    <t>YORK SHIPLEY</t>
  </si>
  <si>
    <t>ZURN</t>
  </si>
  <si>
    <t>ZURN ENERGY</t>
  </si>
  <si>
    <t>PUMP</t>
  </si>
  <si>
    <t>FAN</t>
  </si>
  <si>
    <t>DIV01</t>
  </si>
  <si>
    <t>DOCK-EQUIP</t>
  </si>
  <si>
    <t>DIV03</t>
  </si>
  <si>
    <t>DOOR</t>
  </si>
  <si>
    <t>SCREEN</t>
  </si>
  <si>
    <t>DIV02</t>
  </si>
  <si>
    <t>METER</t>
  </si>
  <si>
    <t>CONTROLS</t>
  </si>
  <si>
    <t>DIV09</t>
  </si>
  <si>
    <t>COOLING TOWER</t>
  </si>
  <si>
    <t>VALVE</t>
  </si>
  <si>
    <t>MONITOR</t>
  </si>
  <si>
    <t>DAMPER</t>
  </si>
  <si>
    <t>BRAY</t>
  </si>
  <si>
    <t>JOSAM</t>
  </si>
  <si>
    <t>PRECISION</t>
  </si>
  <si>
    <t>FIRESUPSYS</t>
  </si>
  <si>
    <t>VICTAULIC</t>
  </si>
  <si>
    <t>TANK</t>
  </si>
  <si>
    <t>AMTROL</t>
  </si>
  <si>
    <t>BOILER</t>
  </si>
  <si>
    <t>RAMTEL</t>
  </si>
  <si>
    <t>LIGHTING</t>
  </si>
  <si>
    <t>LUTRON</t>
  </si>
  <si>
    <t>FIRE ALARM</t>
  </si>
  <si>
    <t>GAMEWELL</t>
  </si>
  <si>
    <t>SAFEWAY</t>
  </si>
  <si>
    <t>ELEC-SYS</t>
  </si>
  <si>
    <t>AHU</t>
  </si>
  <si>
    <t>MOTOR</t>
  </si>
  <si>
    <t>CHILLER</t>
  </si>
  <si>
    <t>CT-OPEN</t>
  </si>
  <si>
    <t>VFD</t>
  </si>
  <si>
    <t>GENERATOR</t>
  </si>
  <si>
    <t>PLASTIFER</t>
  </si>
  <si>
    <t>LARKIN</t>
  </si>
  <si>
    <t>ENVIRONAIR</t>
  </si>
  <si>
    <t>HWH-GAS</t>
  </si>
  <si>
    <t>HW-HEATER</t>
  </si>
  <si>
    <t>PU-SUMP</t>
  </si>
  <si>
    <t>AC-CRAC</t>
  </si>
  <si>
    <t>AC-UNIT</t>
  </si>
  <si>
    <t>EQ_Group</t>
  </si>
  <si>
    <t>EQ_Type</t>
  </si>
  <si>
    <t>MFR (10)</t>
  </si>
  <si>
    <t>MFR Description (65)</t>
  </si>
  <si>
    <t>BRAY INTERNATIONAL</t>
  </si>
  <si>
    <t>JOSAM COMPANY</t>
  </si>
  <si>
    <t>NIBCO</t>
  </si>
  <si>
    <t>NIBCO INC</t>
  </si>
  <si>
    <t>MFR</t>
  </si>
  <si>
    <t>PRECISION PLUMBING PRODUCTS</t>
  </si>
  <si>
    <t>LUTRON ELECTRONICS INC.</t>
  </si>
  <si>
    <t>SAFEWAY ELECTRONICS</t>
  </si>
  <si>
    <t>RUSSELL</t>
  </si>
  <si>
    <t>RUSSELL ELECTRIC</t>
  </si>
  <si>
    <t>AO-SMITH</t>
  </si>
  <si>
    <t>ACCESS-IND</t>
  </si>
  <si>
    <t>ACME-FAN</t>
  </si>
  <si>
    <t>ACME-MFR</t>
  </si>
  <si>
    <t>AIR-COMPR</t>
  </si>
  <si>
    <t>AW-CHEST</t>
  </si>
  <si>
    <t>BAY-STATE</t>
  </si>
  <si>
    <t>BROAN-MFG</t>
  </si>
  <si>
    <t>BROAN-MFR</t>
  </si>
  <si>
    <t>BROAN-MTR</t>
  </si>
  <si>
    <t>BUFFLO-FOR</t>
  </si>
  <si>
    <t>BURKS-PUMP</t>
  </si>
  <si>
    <t>CLEMCO-INC</t>
  </si>
  <si>
    <t>COOL-AIR</t>
  </si>
  <si>
    <t>CUBES-FAN</t>
  </si>
  <si>
    <t>DA-MATOT</t>
  </si>
  <si>
    <t>DATA-AIRE</t>
  </si>
  <si>
    <t>DAYTN-SPDR</t>
  </si>
  <si>
    <t>DAYTON-MTR</t>
  </si>
  <si>
    <t>DAYTON-PRO</t>
  </si>
  <si>
    <t>DES-CHAMPS</t>
  </si>
  <si>
    <t>DUAL-LITE</t>
  </si>
  <si>
    <t>EMGLO-AIR</t>
  </si>
  <si>
    <t>ENCON-MFG</t>
  </si>
  <si>
    <t>EXIT-AIRE</t>
  </si>
  <si>
    <t>FASCO-CORP</t>
  </si>
  <si>
    <t>FASCO-IND</t>
  </si>
  <si>
    <t>FASCO-MTR</t>
  </si>
  <si>
    <t>FEDRL-PUMP</t>
  </si>
  <si>
    <t>FHP-MANUF</t>
  </si>
  <si>
    <t>FIAT-MANF</t>
  </si>
  <si>
    <t>FKD-SERIES</t>
  </si>
  <si>
    <t>FLOW-SERVE</t>
  </si>
  <si>
    <t>FM-EVENTS</t>
  </si>
  <si>
    <t>GSI</t>
  </si>
  <si>
    <t>GARDNERD</t>
  </si>
  <si>
    <t>GOULD-MTR</t>
  </si>
  <si>
    <t>GOULD-PUMP</t>
  </si>
  <si>
    <t>GRDN-PRTT</t>
  </si>
  <si>
    <t>HB-SMITH</t>
  </si>
  <si>
    <t>HAWS-CO</t>
  </si>
  <si>
    <t>HAW'S CORPORATION</t>
  </si>
  <si>
    <t>HAWS-P</t>
  </si>
  <si>
    <t>HEAT-CONT</t>
  </si>
  <si>
    <t>ILG-CO</t>
  </si>
  <si>
    <t>ILG-INDUS</t>
  </si>
  <si>
    <t>ILG-VENTI</t>
  </si>
  <si>
    <t>INTR-COMF</t>
  </si>
  <si>
    <t>ITT-CORP</t>
  </si>
  <si>
    <t>JFD-TUBE</t>
  </si>
  <si>
    <t>JOHN-DEER</t>
  </si>
  <si>
    <t>LEESON-MTR</t>
  </si>
  <si>
    <t>LENNOX-INC</t>
  </si>
  <si>
    <t>LIMA-ELEC</t>
  </si>
  <si>
    <t>MASS-ENGR</t>
  </si>
  <si>
    <t>MILTON-ROY</t>
  </si>
  <si>
    <t>NASH-HYTOR</t>
  </si>
  <si>
    <t>NEWYORK</t>
  </si>
  <si>
    <t>PACE-CORP</t>
  </si>
  <si>
    <t>PACO-PUMP</t>
  </si>
  <si>
    <t>PENN-VENT</t>
  </si>
  <si>
    <t>PORTER-CO</t>
  </si>
  <si>
    <t>POWER-LIN</t>
  </si>
  <si>
    <t>QMARK</t>
  </si>
  <si>
    <t>QUINCY-AIR</t>
  </si>
  <si>
    <t>RAE-CORP</t>
  </si>
  <si>
    <t>RBI-FUTERA</t>
  </si>
  <si>
    <t>SMITH-AIR</t>
  </si>
  <si>
    <t>SOFT-RAIN</t>
  </si>
  <si>
    <t>SPIRAX-SAR</t>
  </si>
  <si>
    <t>US-ELEC</t>
  </si>
  <si>
    <t>US-ELEV</t>
  </si>
  <si>
    <t>US-MOTOR</t>
  </si>
  <si>
    <t>US-FILTER</t>
  </si>
  <si>
    <t>WAGNER-INC</t>
  </si>
  <si>
    <t>WAYNE-PUMP</t>
  </si>
  <si>
    <t>WEIL-PUMP</t>
  </si>
  <si>
    <t>WOODS-INC</t>
  </si>
  <si>
    <t>WW-WELDING</t>
  </si>
  <si>
    <t>YORK-CORP</t>
  </si>
  <si>
    <t>YORK-INTE</t>
  </si>
  <si>
    <t>YORK-MFG</t>
  </si>
  <si>
    <t>YRK-SHPLY</t>
  </si>
  <si>
    <t>AMTROL INC.</t>
  </si>
  <si>
    <t>CAPTIVAIRE</t>
  </si>
  <si>
    <t>CAPTIVEAIRE SYSTEMS</t>
  </si>
  <si>
    <t>ENVIRONAIR SYSTEMS</t>
  </si>
  <si>
    <t>GAMEWELL FIRE CONTROL INSTRUMENTS</t>
  </si>
  <si>
    <t>LARKIN COLD STORAGE</t>
  </si>
  <si>
    <t>PLASTIFER SRL</t>
  </si>
  <si>
    <t>RAMTEL CO.</t>
  </si>
  <si>
    <t>SPACEAGE</t>
  </si>
  <si>
    <t>SPACE AGE ELECTRONICS INC.</t>
  </si>
  <si>
    <t>SPEEDAIRE PRODUCTS AT GRAINGER</t>
  </si>
  <si>
    <t>TYCO THERMAL CONTROLS</t>
  </si>
  <si>
    <t>VICTAULIC COMPANY</t>
  </si>
  <si>
    <t>WEG</t>
  </si>
  <si>
    <t>len</t>
  </si>
  <si>
    <t>ACCESSCTRL</t>
  </si>
  <si>
    <t>ACCESS CONTROL</t>
  </si>
  <si>
    <t>ACCESS CONTROL, CARD READER</t>
  </si>
  <si>
    <t>FACILITY</t>
  </si>
  <si>
    <t>NONE</t>
  </si>
  <si>
    <t>EQUIP</t>
  </si>
  <si>
    <t>AIR CONDITIONING UNIT</t>
  </si>
  <si>
    <t>AIR CONDITIONER, COMPUTER ROOM</t>
  </si>
  <si>
    <t>AIR HANDLING UNIT</t>
  </si>
  <si>
    <t>AIR HANDLER, HVAC &gt; 30K CFM</t>
  </si>
  <si>
    <t>AIR-COMP</t>
  </si>
  <si>
    <t>AIR COMPRESSOR</t>
  </si>
  <si>
    <t>AIR-DRYER</t>
  </si>
  <si>
    <t>AIR DRYER</t>
  </si>
  <si>
    <t>AIR DRYER, DESSICANT</t>
  </si>
  <si>
    <t>AIR DRYER, REFRIGERANT</t>
  </si>
  <si>
    <t>AUTOCLAVE</t>
  </si>
  <si>
    <t>BATTERY</t>
  </si>
  <si>
    <t>BATTERY, DRY</t>
  </si>
  <si>
    <t>BATTERY, HIGH VOLTAGE</t>
  </si>
  <si>
    <t>BATTERY, INVERTER</t>
  </si>
  <si>
    <t>BATTERY, WET</t>
  </si>
  <si>
    <t>BCKFLWPREV</t>
  </si>
  <si>
    <t>BACKFLOW PREVENTER</t>
  </si>
  <si>
    <t>BACKFLOW PREVENTER, DOMESTIC</t>
  </si>
  <si>
    <t>BACKFLOW PREVENTER, FIRE</t>
  </si>
  <si>
    <t>BLINDS</t>
  </si>
  <si>
    <t>BOILER, DUAL FUEL GAS OR OIL</t>
  </si>
  <si>
    <t>BOILER, ELECTRIC</t>
  </si>
  <si>
    <t>BOILER, GAS FIRED HOT WATER</t>
  </si>
  <si>
    <t>BOILER, GAS FIRED STEAM</t>
  </si>
  <si>
    <t>BOILER, OIL HOT WATER</t>
  </si>
  <si>
    <t>BOILER, OIL STEAM</t>
  </si>
  <si>
    <t>BURNER</t>
  </si>
  <si>
    <t>BURNER, DUAL</t>
  </si>
  <si>
    <t>BURNER, GAS</t>
  </si>
  <si>
    <t>BURNER, OIL</t>
  </si>
  <si>
    <t>CASCADESYS</t>
  </si>
  <si>
    <t>CASCADE SYSTEM</t>
  </si>
  <si>
    <t>CHILLER, AIR COOLED</t>
  </si>
  <si>
    <t>CHILLER, CENTRIFUGAL</t>
  </si>
  <si>
    <t>CHILLER, RECIPROCATING</t>
  </si>
  <si>
    <t>CHILLER, SCROLL</t>
  </si>
  <si>
    <t>COOLING TOWER, CLOSED</t>
  </si>
  <si>
    <t>COOLING TOWER, OPEN</t>
  </si>
  <si>
    <t>COIL</t>
  </si>
  <si>
    <t>COIL COOLING, CHILLED WATER</t>
  </si>
  <si>
    <t>COIL COOLING, DIRECT EXPANSION</t>
  </si>
  <si>
    <t>COIL HEATING, ELECTRIC</t>
  </si>
  <si>
    <t>COIL HEATING, HOT WATER</t>
  </si>
  <si>
    <t>COIL HEATING, NATURAL GAS</t>
  </si>
  <si>
    <t>COIL HEATING, STEAM</t>
  </si>
  <si>
    <t>COIL PRE-HEAT, HOT WATER</t>
  </si>
  <si>
    <t>COIL PRE-HEAT, NATURAL GAS</t>
  </si>
  <si>
    <t>COIL PRE-HEAT, STEAM</t>
  </si>
  <si>
    <t>COIL PRE-HEAT, HEAT RECOVERY UNIT</t>
  </si>
  <si>
    <t>COIL RE-HEAT, ELECTRIC</t>
  </si>
  <si>
    <t>COIL RE-HEAT, HOT WATER</t>
  </si>
  <si>
    <t>COIL RE-HEAT, STEAM</t>
  </si>
  <si>
    <t>CONTROLS, AHU</t>
  </si>
  <si>
    <t>CONTROLS, CHILLER</t>
  </si>
  <si>
    <t>CONTROLS, DIRECT DIGITAL CONTROL</t>
  </si>
  <si>
    <t>CONTROLS, FUME HOOD</t>
  </si>
  <si>
    <t>CONTROLS, PNEUMATIC</t>
  </si>
  <si>
    <t>CONTROLS, THERMOSTATS</t>
  </si>
  <si>
    <t>CONVEYANCE</t>
  </si>
  <si>
    <t>ELEVATOR, DUMB WAITER</t>
  </si>
  <si>
    <t>ELEVATOR, HYDRAULIC</t>
  </si>
  <si>
    <t>ELEVATOR, TRACTION</t>
  </si>
  <si>
    <t>LIFT, ADA</t>
  </si>
  <si>
    <t>DAMPER, COMBUSTION</t>
  </si>
  <si>
    <t>DAMPER, EXHAUST AIR</t>
  </si>
  <si>
    <t>DAMPER, FIRE</t>
  </si>
  <si>
    <t>DAMPER, MIXED AIR</t>
  </si>
  <si>
    <t>DAMPER, OUTDOOR AIR</t>
  </si>
  <si>
    <t>DAMPER, RETURN AIR</t>
  </si>
  <si>
    <t>DAMPER, SMOKE</t>
  </si>
  <si>
    <t>DAMPER, SUPPLY AIR</t>
  </si>
  <si>
    <t>DAMPER, VENT LOUVER CONTROL</t>
  </si>
  <si>
    <t>DOCK EQUIPMENT</t>
  </si>
  <si>
    <t>DOCK, LEVELER</t>
  </si>
  <si>
    <t>DOCK, LIFT</t>
  </si>
  <si>
    <t>DOOR, ADA OPERATOR</t>
  </si>
  <si>
    <t>DOOR, NATURAL WOOD EXTERIOR</t>
  </si>
  <si>
    <t>DUST-CLCT</t>
  </si>
  <si>
    <t>DUST COLLECTOR WOOD, WELDING</t>
  </si>
  <si>
    <t>ELECTRICAL SYSTEM</t>
  </si>
  <si>
    <t>GFCI RECEPTACLES</t>
  </si>
  <si>
    <t>EL-GFCI</t>
  </si>
  <si>
    <t>ELECTRICAL GROUND FAULT CIRCUIT INT</t>
  </si>
  <si>
    <t>EMERGENCY GENERATOR</t>
  </si>
  <si>
    <t>EMERGENCY PHONE</t>
  </si>
  <si>
    <t>EMER-WASH</t>
  </si>
  <si>
    <t>EMERGENCY WASH STATION</t>
  </si>
  <si>
    <t>EMERGENCY, EYEWASH STATION</t>
  </si>
  <si>
    <t>ENVIRONMENTAL CHAMBER</t>
  </si>
  <si>
    <t>FAN, EXHAUST, BELT</t>
  </si>
  <si>
    <t>FAN, EXHAUST, DIRECT</t>
  </si>
  <si>
    <t>FAN, EXHUAST, THRU WALL LOUVER</t>
  </si>
  <si>
    <t>FAN, FORCE DRAFT</t>
  </si>
  <si>
    <t>FAN, INDUCTION</t>
  </si>
  <si>
    <t>FAN, RETURN, BELT</t>
  </si>
  <si>
    <t>FAN, RETURN, DIRECT</t>
  </si>
  <si>
    <t>FAN, STROBIC</t>
  </si>
  <si>
    <t>FAN, SUPPLY, BELT</t>
  </si>
  <si>
    <t>FAN, SUPPLY, DIRECT</t>
  </si>
  <si>
    <t>FILTRATION</t>
  </si>
  <si>
    <t>FILTRATION, SAND</t>
  </si>
  <si>
    <t>FIREESCAPE</t>
  </si>
  <si>
    <t>FIRE ESCAPE</t>
  </si>
  <si>
    <t>FIREEXTGSR</t>
  </si>
  <si>
    <t>FIRE EXTINGUISHER</t>
  </si>
  <si>
    <t>FIRE HYDRANT PRIVATE</t>
  </si>
  <si>
    <t>FIREPLACE</t>
  </si>
  <si>
    <t>FIREPLACE, GAS</t>
  </si>
  <si>
    <t>FIREPLACE, WOOD</t>
  </si>
  <si>
    <t>FIRE SUPPRESSION SYSTEM</t>
  </si>
  <si>
    <t>FIRE SUPPRES, WET CHEMICAL</t>
  </si>
  <si>
    <t>FUME-HOOD</t>
  </si>
  <si>
    <t>FUME HOOD</t>
  </si>
  <si>
    <t>FURNACE</t>
  </si>
  <si>
    <t>FURNACE, GAS FORCED AIR</t>
  </si>
  <si>
    <t>FURNACE, OIL FORCED AIR</t>
  </si>
  <si>
    <t>GASSYSTEM</t>
  </si>
  <si>
    <t>GAS SYSTEM, MEDICAL, LAB, ETC.</t>
  </si>
  <si>
    <t>GAS SYSTEM, COMPRESSED AIR</t>
  </si>
  <si>
    <t>GAS SYSTEM, NATURAL GAS</t>
  </si>
  <si>
    <t>GAS SYSTEM, NITROGEN</t>
  </si>
  <si>
    <t>GAS SYSTEM, OXYGEN</t>
  </si>
  <si>
    <t>GAS SYSTEM, VACUUM</t>
  </si>
  <si>
    <t>HEAT-EXCH</t>
  </si>
  <si>
    <t>HEAT EXCHANGER</t>
  </si>
  <si>
    <t>HEAT EXCHANGER, PLATE FRAME</t>
  </si>
  <si>
    <t>HEAT EXCHANGER, SHELL TUBE</t>
  </si>
  <si>
    <t>HEPA-UNIT</t>
  </si>
  <si>
    <t>HEPA UNIT</t>
  </si>
  <si>
    <t>HUMIDIFIER</t>
  </si>
  <si>
    <t>HUMIDIFIER, SELF CONTAINED</t>
  </si>
  <si>
    <t>HUMIDIFIER, STEAM</t>
  </si>
  <si>
    <t>HUMIDIFIER, ULTRA SONIC</t>
  </si>
  <si>
    <t>HOT WATER HEATER</t>
  </si>
  <si>
    <t>HOT WATER HEATER, ELECTRIC</t>
  </si>
  <si>
    <t>HOT WATER HEATER, GAS</t>
  </si>
  <si>
    <t>HWH-OIL</t>
  </si>
  <si>
    <t>HOT WATER HEATER, OIL</t>
  </si>
  <si>
    <t>HOT WATER HEATER, STEAM</t>
  </si>
  <si>
    <t>HYDRATION</t>
  </si>
  <si>
    <t>HYDRATION STATION-FOUNTAIN</t>
  </si>
  <si>
    <t>ICEMAKER</t>
  </si>
  <si>
    <t>ICE MAKER</t>
  </si>
  <si>
    <t>LIGHTING, CONTROLS</t>
  </si>
  <si>
    <t>LIGHTING, INTERIOR</t>
  </si>
  <si>
    <t>METER, CONDENSATE</t>
  </si>
  <si>
    <t>METER, ELECTRIC</t>
  </si>
  <si>
    <t>METER, STEAM</t>
  </si>
  <si>
    <t>METER, WATER</t>
  </si>
  <si>
    <t>MONITORING SYSTEM</t>
  </si>
  <si>
    <t>MONITORING SYSTEM, OXYGEN</t>
  </si>
  <si>
    <t>MONITORING SYSTEM, REFRIGERATION</t>
  </si>
  <si>
    <t>OIL SEPARATOR</t>
  </si>
  <si>
    <t>OIL-SEP</t>
  </si>
  <si>
    <t>PH-NEUTRL</t>
  </si>
  <si>
    <t>PH NEUTRALIZATION SYSTEM</t>
  </si>
  <si>
    <t>PRSSRVESSL</t>
  </si>
  <si>
    <t>PRESSURE VESSEL</t>
  </si>
  <si>
    <t>PU-CHEM</t>
  </si>
  <si>
    <t>PUMP, CHEMICAL</t>
  </si>
  <si>
    <t>PUMP, CHILLED WATER</t>
  </si>
  <si>
    <t>PU-COND</t>
  </si>
  <si>
    <t>PUMP, CONDENSATE</t>
  </si>
  <si>
    <t>PUMP, CONDENSER WATER</t>
  </si>
  <si>
    <t>PUMP, DUAL SERVICE</t>
  </si>
  <si>
    <t>PU-FIRE</t>
  </si>
  <si>
    <t>PUMP, FIRE SUPPRESSION</t>
  </si>
  <si>
    <t>PUMP, FUEL TRANSFER</t>
  </si>
  <si>
    <t>PU-HWTR</t>
  </si>
  <si>
    <t>PUMP, HOT WATER</t>
  </si>
  <si>
    <t>PUMP, MAKE UP WATER</t>
  </si>
  <si>
    <t>PUMP, SUMP</t>
  </si>
  <si>
    <t>PUMP, VACUUM</t>
  </si>
  <si>
    <t>REFRIG</t>
  </si>
  <si>
    <t xml:space="preserve">REFRIGERATION </t>
  </si>
  <si>
    <t>REFRIGERATION, COMPRESSOR</t>
  </si>
  <si>
    <t>SCREEN, PROJECTION</t>
  </si>
  <si>
    <t>SOOTBLOWER</t>
  </si>
  <si>
    <t>SOOT BLOWER</t>
  </si>
  <si>
    <t>STEAM-TRAP</t>
  </si>
  <si>
    <t>STEAM TRAP</t>
  </si>
  <si>
    <t>STEAM GENERATOR</t>
  </si>
  <si>
    <t>TANK, EXPANSION</t>
  </si>
  <si>
    <t>TANK, HOT WATER STORAGE</t>
  </si>
  <si>
    <t>TANK, WATER</t>
  </si>
  <si>
    <t>TERMINAL UNITS</t>
  </si>
  <si>
    <t>TERMINAL UNITS, CABINET UNIT HEATER</t>
  </si>
  <si>
    <t>TERMINAL UNITS, CONVECTOR</t>
  </si>
  <si>
    <t>TERMINAL UNITS, FAN COIL</t>
  </si>
  <si>
    <t>TERMINAL UNITS, FIN TUBE</t>
  </si>
  <si>
    <t>TERMINAL UNITS, INDUCTION</t>
  </si>
  <si>
    <t>TERMINAL UNITS, UNIT HEATER</t>
  </si>
  <si>
    <t>TERM-UV</t>
  </si>
  <si>
    <t>TERMINAL UNITS, UNIT VENTILATOR</t>
  </si>
  <si>
    <t>TERMINAL UNITS, VAV BOX</t>
  </si>
  <si>
    <t>TERMINAL UNITS, VAV FAN POWERED</t>
  </si>
  <si>
    <t>VALVE, BACKWATER</t>
  </si>
  <si>
    <t>VALVE, DOMESTIC MIXING</t>
  </si>
  <si>
    <t>VARIABLE FREQUENCY DRIVE</t>
  </si>
  <si>
    <t>WATER-SAMP</t>
  </si>
  <si>
    <t>WATER SAMPLE COOLER</t>
  </si>
  <si>
    <t>WATER SOFTNER</t>
  </si>
  <si>
    <t>WATER-TRMT</t>
  </si>
  <si>
    <t>WATER TREATMENT</t>
  </si>
  <si>
    <t>GROUP DESCRIPTION</t>
  </si>
  <si>
    <t>DIV05</t>
  </si>
  <si>
    <t>DIV06</t>
  </si>
  <si>
    <t>DIV07</t>
  </si>
  <si>
    <t>DIV10</t>
  </si>
  <si>
    <t>FIRE ALARM, COMMAND BOX</t>
  </si>
  <si>
    <t>FIRE ALARM, MASTER BOX</t>
  </si>
  <si>
    <t>FIRE ALARM, BATTERY CABINET</t>
  </si>
  <si>
    <t>LIGHTING, EXIT LIGHT</t>
  </si>
  <si>
    <t>LOUVERS</t>
  </si>
  <si>
    <t>LOUVERS, EXTERIOR GRILL SCREENS</t>
  </si>
  <si>
    <t>MET-GAS</t>
  </si>
  <si>
    <t>METER, GAS</t>
  </si>
  <si>
    <t>PUMP, PH NEUTRALIZATION</t>
  </si>
  <si>
    <t>PUMP, DOMESTIC WATER</t>
  </si>
  <si>
    <t>Spec (CFM)</t>
  </si>
  <si>
    <t>CLG-TOWER</t>
  </si>
  <si>
    <t>Spec (BELTs)</t>
  </si>
  <si>
    <t>FIRE SUPPRES, DRY SYSTEM</t>
  </si>
  <si>
    <t>FIRE SUPPRES, FIRE DEPT CONNECTIONS</t>
  </si>
  <si>
    <t>FIRE SUPPRES, INERT GAS</t>
  </si>
  <si>
    <t>LIGHTING, EMERGENCY</t>
  </si>
  <si>
    <t>TNK-GAS</t>
  </si>
  <si>
    <t>TNK-OIL</t>
  </si>
  <si>
    <t>BACKFLOW PREVENTER, EQUIPMENT</t>
  </si>
  <si>
    <t>EMERGENCY GENERATOR, DIESEL</t>
  </si>
  <si>
    <t>EMERGENCY GENERATOR, NATURAL GAS</t>
  </si>
  <si>
    <t>STEAM-GEN</t>
  </si>
  <si>
    <t>BALDOR ELECTRIC CO. (SUPER-E)</t>
  </si>
  <si>
    <t>ELEC-GFCI</t>
  </si>
  <si>
    <t>BECKETT (PUMP) CO.</t>
  </si>
  <si>
    <t>THE CONTI CO.</t>
  </si>
  <si>
    <t>LOREN COOK CO.</t>
  </si>
  <si>
    <t>DUNKIRK BOILERS (ECR INTERNATIONAL, INC)</t>
  </si>
  <si>
    <t>ENVIROTEC (by JOHNSON CONTROLS)</t>
  </si>
  <si>
    <t>ENVIROTEK USA INC.</t>
  </si>
  <si>
    <t>MIDCO</t>
  </si>
  <si>
    <t>MIDCO INT. (ECONOMITE, INCINOMITE, UNIPOWER)</t>
  </si>
  <si>
    <t>OTIS ELEVATOR CO.</t>
  </si>
  <si>
    <t>PAYNE (CARRIER CO.)</t>
  </si>
  <si>
    <t>ROCKWELL EQUIPMENT SUPPLY CO.</t>
  </si>
  <si>
    <t>SEARS BRANDS LLC.</t>
  </si>
  <si>
    <t>TYCO-CNTRL</t>
  </si>
  <si>
    <t>TYCO-INT</t>
  </si>
  <si>
    <t>TYCO INTERNATIONAL LTD. (SOFTWAREHOUSE)</t>
  </si>
  <si>
    <t>ELECTRICAL, CARBON MONOXIDE SYSTEM</t>
  </si>
  <si>
    <t>PH NEUTRALIZATION CARTRIDGE</t>
  </si>
  <si>
    <t>PH NEUTRALIZATION TANK</t>
  </si>
  <si>
    <t>OPS</t>
  </si>
  <si>
    <t>BRISTOL</t>
  </si>
  <si>
    <t>MAIN</t>
  </si>
  <si>
    <t>EQ_STATUS</t>
  </si>
  <si>
    <t>DESCRIPTION</t>
  </si>
  <si>
    <t>FUNCTIONING NORMAL MAINTENANCE</t>
  </si>
  <si>
    <t>FUNCTIONING IN NEED OF REPAIR</t>
  </si>
  <si>
    <t>RELIABILITY ISSUES RISK OF FAILURE</t>
  </si>
  <si>
    <t>EQ_CONDITION</t>
  </si>
  <si>
    <t>COMMENTS</t>
  </si>
  <si>
    <t>CRITICAL</t>
  </si>
  <si>
    <t>ESSENTIAL</t>
  </si>
  <si>
    <t>NON-CRITICAL</t>
  </si>
  <si>
    <t>EQ_CRITICALITY</t>
  </si>
  <si>
    <t>Nomenclature</t>
  </si>
  <si>
    <t>Description</t>
  </si>
  <si>
    <t>Address 1</t>
  </si>
  <si>
    <t>Address 2</t>
  </si>
  <si>
    <t>PROVIDENCE, RI 02906</t>
  </si>
  <si>
    <t>ALUMNAE</t>
  </si>
  <si>
    <t>ALUMNAE HALL</t>
  </si>
  <si>
    <t>PROVIDENCE, RI 02912</t>
  </si>
  <si>
    <t>ANDREWHALL</t>
  </si>
  <si>
    <t>ANDREWS HALL</t>
  </si>
  <si>
    <t>DORMITORY</t>
  </si>
  <si>
    <t>211 BOWEN ST</t>
  </si>
  <si>
    <t>ANDREWSHSE</t>
  </si>
  <si>
    <t>ANDREWS HOUSE</t>
  </si>
  <si>
    <t>13 BROWN ST</t>
  </si>
  <si>
    <t>ANGELL127</t>
  </si>
  <si>
    <t>ANGELL ST 127</t>
  </si>
  <si>
    <t>AUXILIARY</t>
  </si>
  <si>
    <t>127 ANGELL ST</t>
  </si>
  <si>
    <t>ANGELL129</t>
  </si>
  <si>
    <t>ANGELL ST 129</t>
  </si>
  <si>
    <t>129 ANGELL ST</t>
  </si>
  <si>
    <t>ANGELL195</t>
  </si>
  <si>
    <t>ANGELL ST 195</t>
  </si>
  <si>
    <t>195 ANGELL ST</t>
  </si>
  <si>
    <t>ANNMARY</t>
  </si>
  <si>
    <t>ANNMARY BROWN MEMORIAL LIBRARY</t>
  </si>
  <si>
    <t>21 BROWN ST</t>
  </si>
  <si>
    <t>ARNOLDLAB</t>
  </si>
  <si>
    <t>ARNOLD LAB</t>
  </si>
  <si>
    <t>BARBOUR</t>
  </si>
  <si>
    <t>BARBOUR HALL</t>
  </si>
  <si>
    <t>100 CHARLESFIELD ST</t>
  </si>
  <si>
    <t>BARUSBUILD</t>
  </si>
  <si>
    <t>BARUS BUILDING</t>
  </si>
  <si>
    <t>340 BROOK ST</t>
  </si>
  <si>
    <t>ADMIN</t>
  </si>
  <si>
    <t>BENE020</t>
  </si>
  <si>
    <t>BENEVOLENT ST 020</t>
  </si>
  <si>
    <t>20 BENEVOLENT ST</t>
  </si>
  <si>
    <t>BENE026</t>
  </si>
  <si>
    <t>BENEVOLENT ST 026</t>
  </si>
  <si>
    <t>26 BENEVOLENT ST</t>
  </si>
  <si>
    <t>BENE074-80</t>
  </si>
  <si>
    <t>BENEVOLENT ST 074-080</t>
  </si>
  <si>
    <t>74-80 BENEVOLENT ST</t>
  </si>
  <si>
    <t>BENE083-85</t>
  </si>
  <si>
    <t>BENEVOLENT ST 083-085</t>
  </si>
  <si>
    <t>83 BENEVOLENT ST</t>
  </si>
  <si>
    <t>BENE084</t>
  </si>
  <si>
    <t>BENEVOLENT ST 084</t>
  </si>
  <si>
    <t>84 BENEVOLENT ST</t>
  </si>
  <si>
    <t>BENE086</t>
  </si>
  <si>
    <t>BENEVOLENT ST 086</t>
  </si>
  <si>
    <t>86 BENEVOLENT ST</t>
  </si>
  <si>
    <t>BENE088</t>
  </si>
  <si>
    <t>BENEVOLENT ST 088</t>
  </si>
  <si>
    <t>88 BENEVOLENT ST</t>
  </si>
  <si>
    <t>BH</t>
  </si>
  <si>
    <t>BARUS &amp; HOLLEY</t>
  </si>
  <si>
    <t>BIOMEDACF</t>
  </si>
  <si>
    <t>BIO-MED ACF</t>
  </si>
  <si>
    <t>BIOMEDCTR</t>
  </si>
  <si>
    <t>BIO-MED CTR</t>
  </si>
  <si>
    <t>171 MEETING ST</t>
  </si>
  <si>
    <t>BIOMEDGG</t>
  </si>
  <si>
    <t>BLISTEIN</t>
  </si>
  <si>
    <t>BLISTEIN HOUSE</t>
  </si>
  <si>
    <t>57 WATERMAN ST</t>
  </si>
  <si>
    <t>BOWEN219</t>
  </si>
  <si>
    <t>BOWEN ST 219</t>
  </si>
  <si>
    <t>219 BOWEN ST</t>
  </si>
  <si>
    <t>BOWEN247</t>
  </si>
  <si>
    <t>BOWEN ST 247</t>
  </si>
  <si>
    <t>247 BOWEN ST</t>
  </si>
  <si>
    <t>BOWEN251</t>
  </si>
  <si>
    <t>BOWEN ST 251</t>
  </si>
  <si>
    <t>251 BOWEN ST</t>
  </si>
  <si>
    <t>BROOK245-7</t>
  </si>
  <si>
    <t>BROOK ST 245-247</t>
  </si>
  <si>
    <t>245-247 BROOK ST</t>
  </si>
  <si>
    <t>BROOK281-3</t>
  </si>
  <si>
    <t>BROOK ST 281-283</t>
  </si>
  <si>
    <t>281-283 BROOK ST</t>
  </si>
  <si>
    <t>BROOK456</t>
  </si>
  <si>
    <t>BROOK ST 456</t>
  </si>
  <si>
    <t>456 BROOK ST</t>
  </si>
  <si>
    <t>BROWN068H</t>
  </si>
  <si>
    <t>BROWN ST 068.5</t>
  </si>
  <si>
    <t>68.5 BROWN ST</t>
  </si>
  <si>
    <t>BROWN070</t>
  </si>
  <si>
    <t>BROWN ST 070</t>
  </si>
  <si>
    <t>70 BROWN ST</t>
  </si>
  <si>
    <t>BROWN111</t>
  </si>
  <si>
    <t>BROWN ST 111</t>
  </si>
  <si>
    <t>111 BROWN ST</t>
  </si>
  <si>
    <t>BROWNSTAD</t>
  </si>
  <si>
    <t>BROWN STADIUM</t>
  </si>
  <si>
    <t>ATHLETICS</t>
  </si>
  <si>
    <t>112 SESSIONS ST</t>
  </si>
  <si>
    <t>BUXTON</t>
  </si>
  <si>
    <t>BUXTON HOUSE: WRISTON QUAD</t>
  </si>
  <si>
    <t>113 GEORGE ST</t>
  </si>
  <si>
    <t>CARRIE</t>
  </si>
  <si>
    <t>CARRIE TOWER</t>
  </si>
  <si>
    <t>CASWELL</t>
  </si>
  <si>
    <t>CASWELL HALL</t>
  </si>
  <si>
    <t>168 THAYER ST</t>
  </si>
  <si>
    <t>CHAMPLIN</t>
  </si>
  <si>
    <t>CHAMPLIN: PEMBROKE QUAD</t>
  </si>
  <si>
    <t>200 MEETING ST</t>
  </si>
  <si>
    <t>CHAPIN</t>
  </si>
  <si>
    <t>CHAPIN HOUSE: WRISTON QUAD</t>
  </si>
  <si>
    <t>CHAR038</t>
  </si>
  <si>
    <t>CHARLESFIELD ST 038</t>
  </si>
  <si>
    <t>38 CHARLESFIELD ST</t>
  </si>
  <si>
    <t>CHAR059</t>
  </si>
  <si>
    <t>CHARLESFIELD ST 059</t>
  </si>
  <si>
    <t>59 CHARLESFIELD ST</t>
  </si>
  <si>
    <t>CHAR070-72</t>
  </si>
  <si>
    <t>CHARLESFIELD ST 070-072</t>
  </si>
  <si>
    <t>70-72 CHARLESFIELD ST</t>
  </si>
  <si>
    <t>CHAR071-73</t>
  </si>
  <si>
    <t>CHARLESFIELD ST 071-073</t>
  </si>
  <si>
    <t>71-73 CHARLESFIELD ST</t>
  </si>
  <si>
    <t>CHAR108-10</t>
  </si>
  <si>
    <t>CHARLESFIELD ST 108-110</t>
  </si>
  <si>
    <t>108-110 CHARLESFIELD ST</t>
  </si>
  <si>
    <t>CHURCHILL</t>
  </si>
  <si>
    <t>CHURCHILL HOUSE</t>
  </si>
  <si>
    <t>155 ANGELL ST</t>
  </si>
  <si>
    <t>PROVIDENCE, RI 02903</t>
  </si>
  <si>
    <t>CNTRLHEAT</t>
  </si>
  <si>
    <t>CENTRAL HEAT PLANT</t>
  </si>
  <si>
    <t>235 LLOYD ST</t>
  </si>
  <si>
    <t>COOKE037</t>
  </si>
  <si>
    <t>COOKE ST 037</t>
  </si>
  <si>
    <t>CORLISS-B</t>
  </si>
  <si>
    <t>CORLISS-BRACKETT</t>
  </si>
  <si>
    <t>45 PROSPECT ST</t>
  </si>
  <si>
    <t>CUSH084-86</t>
  </si>
  <si>
    <t>CUSHING ST 084-086</t>
  </si>
  <si>
    <t>84-86 CUSHING ST</t>
  </si>
  <si>
    <t>CUSH154</t>
  </si>
  <si>
    <t>CUSHING ST 154</t>
  </si>
  <si>
    <t>154 CUSHING ST</t>
  </si>
  <si>
    <t>CUSH166</t>
  </si>
  <si>
    <t>CUSHING ST 166</t>
  </si>
  <si>
    <t>166 CUSHING ST</t>
  </si>
  <si>
    <t>DAVOL001</t>
  </si>
  <si>
    <t>DAVOL SQ 001</t>
  </si>
  <si>
    <t>1 DAVOL SQ</t>
  </si>
  <si>
    <t>DIMAN</t>
  </si>
  <si>
    <t>DIMAN HOUSE: WRISTON QUAD</t>
  </si>
  <si>
    <t>DYER200</t>
  </si>
  <si>
    <t>DYERHSE</t>
  </si>
  <si>
    <t>DYER HOUSE</t>
  </si>
  <si>
    <t>150 POWER ST</t>
  </si>
  <si>
    <t>EDDYST339</t>
  </si>
  <si>
    <t>EDDY ST 339</t>
  </si>
  <si>
    <t>EDDYST349</t>
  </si>
  <si>
    <t>EDDY ST 349</t>
  </si>
  <si>
    <t>ELM043</t>
  </si>
  <si>
    <t>ELM ST 043</t>
  </si>
  <si>
    <t>EMERY</t>
  </si>
  <si>
    <t>EMERY: PEMBROKE QUAD</t>
  </si>
  <si>
    <t>FACULTCLUB</t>
  </si>
  <si>
    <t>FACULTY CLUB</t>
  </si>
  <si>
    <t>FAUNCEHSE</t>
  </si>
  <si>
    <t>FAUNCE HOUSE</t>
  </si>
  <si>
    <t>75 WATERMAN ST</t>
  </si>
  <si>
    <t>FEINSTEIN</t>
  </si>
  <si>
    <t>FIERINGHSE</t>
  </si>
  <si>
    <t>FIERING HOUSE</t>
  </si>
  <si>
    <t>79 CHARLESFIELD ST</t>
  </si>
  <si>
    <t>FONES008</t>
  </si>
  <si>
    <t>FONES ALLEY 008</t>
  </si>
  <si>
    <t>8 FONES ALLEY</t>
  </si>
  <si>
    <t>FOXPOINT</t>
  </si>
  <si>
    <t>FOX POINT DAY CARE CTR</t>
  </si>
  <si>
    <t>150 HOPE ST</t>
  </si>
  <si>
    <t>GARDNER</t>
  </si>
  <si>
    <t>GARDNER HOUSE</t>
  </si>
  <si>
    <t>106 GEORGE ST</t>
  </si>
  <si>
    <t>GEO-CHEM</t>
  </si>
  <si>
    <t>GEO-CHEM BLDG</t>
  </si>
  <si>
    <t>156 GEORGE ST</t>
  </si>
  <si>
    <t>GEORGE025</t>
  </si>
  <si>
    <t>GEORGE ST 025</t>
  </si>
  <si>
    <t>25 GEORGE ST</t>
  </si>
  <si>
    <t>GEORGE067</t>
  </si>
  <si>
    <t>GEORGE ST 067</t>
  </si>
  <si>
    <t>67 GEORGE ST</t>
  </si>
  <si>
    <t>GEORGE155</t>
  </si>
  <si>
    <t>GEORGE ST 155</t>
  </si>
  <si>
    <t>155 GEORGE ST</t>
  </si>
  <si>
    <t>163 GEORGE ST</t>
  </si>
  <si>
    <t>GEORGE180</t>
  </si>
  <si>
    <t>GEORGE ST 180</t>
  </si>
  <si>
    <t>180 GEORGE ST</t>
  </si>
  <si>
    <t>GEORGE182</t>
  </si>
  <si>
    <t>GEORGE ST 182</t>
  </si>
  <si>
    <t>182 GEORGE ST</t>
  </si>
  <si>
    <t>GERARDHSE</t>
  </si>
  <si>
    <t>GERARD HOUSE, SAMUEL N.</t>
  </si>
  <si>
    <t>54 COLLEGE ST</t>
  </si>
  <si>
    <t>GIDDINGS</t>
  </si>
  <si>
    <t>GIDDINGS HOUSE</t>
  </si>
  <si>
    <t>128 HOPE ST</t>
  </si>
  <si>
    <t>GODDARD</t>
  </si>
  <si>
    <t>GODDARD HOUSE: WRISTON QUAD</t>
  </si>
  <si>
    <t>GRADCTRA</t>
  </si>
  <si>
    <t>GRADUATE CTR A</t>
  </si>
  <si>
    <t>42 CHARLESFIELD ST</t>
  </si>
  <si>
    <t>GRADCTRB</t>
  </si>
  <si>
    <t>GRADUATE CTR B</t>
  </si>
  <si>
    <t>GRADCTRC</t>
  </si>
  <si>
    <t>GRADUATE CTR C</t>
  </si>
  <si>
    <t>GRADCTRD</t>
  </si>
  <si>
    <t>GRADUATE CTR D</t>
  </si>
  <si>
    <t>GRADCTRE</t>
  </si>
  <si>
    <t>GRADUATE CTR E</t>
  </si>
  <si>
    <t>GRANTFULT</t>
  </si>
  <si>
    <t>GRANT FULTON</t>
  </si>
  <si>
    <t>105 BENEVOLENT ST</t>
  </si>
  <si>
    <t>GRNFCAC</t>
  </si>
  <si>
    <t>GRANOFF CTR FOR THE CREATIVE ARTS</t>
  </si>
  <si>
    <t>154 ANGELL ST</t>
  </si>
  <si>
    <t>HAFFBARN</t>
  </si>
  <si>
    <t>HAFFENREFFER BARN</t>
  </si>
  <si>
    <t>300 TOWER ST</t>
  </si>
  <si>
    <t>BRISTOL, RI 02809</t>
  </si>
  <si>
    <t>HAFFCARE</t>
  </si>
  <si>
    <t>HAFFENREFFER CARETAKER HOUSE</t>
  </si>
  <si>
    <t>301 TOWER ST</t>
  </si>
  <si>
    <t>HAFFMUSEUM</t>
  </si>
  <si>
    <t>HAFFENREFFER MUSEUM COLLECTIONS RES</t>
  </si>
  <si>
    <t>302 TOWER ST</t>
  </si>
  <si>
    <t>HAFFOUTING</t>
  </si>
  <si>
    <t>HAFFENREFFER OUTING RESERVATION FAC</t>
  </si>
  <si>
    <t>303 TOWER ST</t>
  </si>
  <si>
    <t>HARKNESS</t>
  </si>
  <si>
    <t>HARKNESS HOUSE: WRISTON QUAD</t>
  </si>
  <si>
    <t>HEGEMAN</t>
  </si>
  <si>
    <t>HEGEMAN HALL</t>
  </si>
  <si>
    <t>128 GEORGE ST</t>
  </si>
  <si>
    <t>HEMISPHERE</t>
  </si>
  <si>
    <t>HEMISPHERE BLDG</t>
  </si>
  <si>
    <t>HOPE190</t>
  </si>
  <si>
    <t>HOPE ST 190</t>
  </si>
  <si>
    <t>190 HOPE ST</t>
  </si>
  <si>
    <t>HOPECOLL</t>
  </si>
  <si>
    <t>HOPE COLLEGE</t>
  </si>
  <si>
    <t>21 PROSPECT ST</t>
  </si>
  <si>
    <t>HOPPIN</t>
  </si>
  <si>
    <t>HOPPIN (THOMAS P.) HOUSE</t>
  </si>
  <si>
    <t>383 BENEFIT ST</t>
  </si>
  <si>
    <t>HORACEMANN</t>
  </si>
  <si>
    <t>HORACE MANN HOUSE</t>
  </si>
  <si>
    <t>89 WATERMAN ST</t>
  </si>
  <si>
    <t>JCBLIBRARY</t>
  </si>
  <si>
    <t>JOHN CARTER BROWN LIBRARY</t>
  </si>
  <si>
    <t>94 GEORGE ST</t>
  </si>
  <si>
    <t>JHAYLIB</t>
  </si>
  <si>
    <t>JOHN HAY LIBRARY</t>
  </si>
  <si>
    <t>JOHN050</t>
  </si>
  <si>
    <t>JOHN ST 050</t>
  </si>
  <si>
    <t>50 JOHN ST</t>
  </si>
  <si>
    <t>69 BROWN ST</t>
  </si>
  <si>
    <t>KASSAR</t>
  </si>
  <si>
    <t>KASSAR (EDWARD W.) HOUSE</t>
  </si>
  <si>
    <t>KINGHSE</t>
  </si>
  <si>
    <t>KING HOUSE</t>
  </si>
  <si>
    <t>154 HOPE ST</t>
  </si>
  <si>
    <t>KQARCHBRON</t>
  </si>
  <si>
    <t>ARCHIBALD-BRONSON: KEENEY QUAD</t>
  </si>
  <si>
    <t>KQEVRTPLND</t>
  </si>
  <si>
    <t>EVERETT-POLAND: KEENEY QUAD</t>
  </si>
  <si>
    <t>KQJMSNMEAD</t>
  </si>
  <si>
    <t>JAMESON-MEAD: KEENEY QUAD</t>
  </si>
  <si>
    <t>LADDOBSERV</t>
  </si>
  <si>
    <t>LADD OBSERVATORY</t>
  </si>
  <si>
    <t>210 DOYLE AVE</t>
  </si>
  <si>
    <t>LINCOLNFLD</t>
  </si>
  <si>
    <t>LINCOLN FIELD BUILDING</t>
  </si>
  <si>
    <t>LIPPITTHSE</t>
  </si>
  <si>
    <t>LIPPITT HOUSE</t>
  </si>
  <si>
    <t>96 WATERMAN ST</t>
  </si>
  <si>
    <t>LISTART</t>
  </si>
  <si>
    <t>LIST (ALBERT &amp; VERA) ART BUILDING</t>
  </si>
  <si>
    <t>LITTLEFLD</t>
  </si>
  <si>
    <t>LITTLEFIELD HALL</t>
  </si>
  <si>
    <t>LLOYD165-7</t>
  </si>
  <si>
    <t>LLOYD AVE 165-167</t>
  </si>
  <si>
    <t>165-167 LLOYD AVE</t>
  </si>
  <si>
    <t>LYMANHALL</t>
  </si>
  <si>
    <t>LYMAN HALL</t>
  </si>
  <si>
    <t>MACFARLANE</t>
  </si>
  <si>
    <t>MACFARLANE HOUSE</t>
  </si>
  <si>
    <t>48 COLLEGE ST</t>
  </si>
  <si>
    <t>MACHADO</t>
  </si>
  <si>
    <t>MACHADO (ANTONIO) HOUSE</t>
  </si>
  <si>
    <t>87 PROSPECT ST</t>
  </si>
  <si>
    <t>MACMILLAN</t>
  </si>
  <si>
    <t>MACMILLAN HALL</t>
  </si>
  <si>
    <t>167 THAYER ST</t>
  </si>
  <si>
    <t>MADDOCK</t>
  </si>
  <si>
    <t>MADDOCK ALUMNI CENTER</t>
  </si>
  <si>
    <t>38 BROWN ST</t>
  </si>
  <si>
    <t>MANNING</t>
  </si>
  <si>
    <t>MANNING HALL</t>
  </si>
  <si>
    <t>MARCYHSE</t>
  </si>
  <si>
    <t>MARCY HOUSE: WRISTON QUAD</t>
  </si>
  <si>
    <t>MARSTONHAL</t>
  </si>
  <si>
    <t>MARSTON HALL</t>
  </si>
  <si>
    <t>346 BROOK ST</t>
  </si>
  <si>
    <t>MAXCY</t>
  </si>
  <si>
    <t>MAXCY HALL</t>
  </si>
  <si>
    <t>MEEHAN</t>
  </si>
  <si>
    <t>235 HOPE ST</t>
  </si>
  <si>
    <t>MEIKLEJOHN</t>
  </si>
  <si>
    <t>MEIKLEJOHN HOUSE</t>
  </si>
  <si>
    <t>159 GEORGE ST</t>
  </si>
  <si>
    <t>MENCOFF</t>
  </si>
  <si>
    <t>MENCOFF HALL</t>
  </si>
  <si>
    <t>METCALFHAL</t>
  </si>
  <si>
    <t>METCALF HALL</t>
  </si>
  <si>
    <t>98 CUSHING ST</t>
  </si>
  <si>
    <t>METRSCHBLD</t>
  </si>
  <si>
    <t>METCALF RESEARCH BUILDING</t>
  </si>
  <si>
    <t>190 THAYER ST</t>
  </si>
  <si>
    <t>MILLER</t>
  </si>
  <si>
    <t>MILLER HALL</t>
  </si>
  <si>
    <t>118 CUSHING ST</t>
  </si>
  <si>
    <t>MINDEN</t>
  </si>
  <si>
    <t>MINDEN HALL</t>
  </si>
  <si>
    <t>MOR-GERARD</t>
  </si>
  <si>
    <t>MORRISON-GERARD STUDIO</t>
  </si>
  <si>
    <t>151 HOPE ST</t>
  </si>
  <si>
    <t>MORRISHALL</t>
  </si>
  <si>
    <t>MORRISS HALL: PEMBROKE QUAD</t>
  </si>
  <si>
    <t>MRL</t>
  </si>
  <si>
    <t>MEDICAL RESEARCH LAB</t>
  </si>
  <si>
    <t>MRSTNBOAT</t>
  </si>
  <si>
    <t>NELSONFIT</t>
  </si>
  <si>
    <t>NELSON FITNESS CENTER</t>
  </si>
  <si>
    <t>NEWPEM1</t>
  </si>
  <si>
    <t>NEW PEMBROKE NO. 1</t>
  </si>
  <si>
    <t>302 THAYER ST</t>
  </si>
  <si>
    <t>NEWPEM2</t>
  </si>
  <si>
    <t>NEW PEMBROKE NO. 2</t>
  </si>
  <si>
    <t>NEWPEM3</t>
  </si>
  <si>
    <t>NEW PEMBROKE NO. 3</t>
  </si>
  <si>
    <t>NEWPEM4</t>
  </si>
  <si>
    <t>NEW PEMBROKE NO. 4</t>
  </si>
  <si>
    <t>NICHOLSON</t>
  </si>
  <si>
    <t>NICHOLSON HOUSE</t>
  </si>
  <si>
    <t>71 GEORGE ST</t>
  </si>
  <si>
    <t>NIGHT-BROW</t>
  </si>
  <si>
    <t>NIGHTINGALE-BROWN HOUSE</t>
  </si>
  <si>
    <t>357 BENEFIT ST</t>
  </si>
  <si>
    <t>NORWOOD</t>
  </si>
  <si>
    <t>NORWOOD HOUSE</t>
  </si>
  <si>
    <t>82 WATERMAN ST</t>
  </si>
  <si>
    <t>OLIVE020</t>
  </si>
  <si>
    <t>OLIVE ST 020</t>
  </si>
  <si>
    <t>20 OLIVE ST</t>
  </si>
  <si>
    <t>OLNEY</t>
  </si>
  <si>
    <t>OLNEY HOUSE: WRISTON QUAD</t>
  </si>
  <si>
    <t>OMAC</t>
  </si>
  <si>
    <t>OLNEY-MARGOLIES ATHLETIC CENTER</t>
  </si>
  <si>
    <t>ORWIG</t>
  </si>
  <si>
    <t>ORWIG MUSIC HALL</t>
  </si>
  <si>
    <t>1 YOUNG ORCHARD AVE</t>
  </si>
  <si>
    <t>PARKLN010</t>
  </si>
  <si>
    <t>PARK LANE 010</t>
  </si>
  <si>
    <t>PROVIDENCE, RI 02907</t>
  </si>
  <si>
    <t>PARTRIDGE</t>
  </si>
  <si>
    <t>PARTRIDGE HALL &amp; ANNEX</t>
  </si>
  <si>
    <t>68 BROWN ST</t>
  </si>
  <si>
    <t>PEMBROKE</t>
  </si>
  <si>
    <t>PEMBROKE HALL</t>
  </si>
  <si>
    <t>PEMFLDHSE</t>
  </si>
  <si>
    <t>PEMBROKE FIELD HOUSE</t>
  </si>
  <si>
    <t>PERKINS</t>
  </si>
  <si>
    <t>PERKINS HALL</t>
  </si>
  <si>
    <t>154 POWER ST</t>
  </si>
  <si>
    <t>PGREENHSE</t>
  </si>
  <si>
    <t>PETER GREEN HOUSE</t>
  </si>
  <si>
    <t>79 BROWN ST</t>
  </si>
  <si>
    <t>PIZZITOLA</t>
  </si>
  <si>
    <t>91 WATERMAN ST</t>
  </si>
  <si>
    <t>POWER089</t>
  </si>
  <si>
    <t>POWER ST 089</t>
  </si>
  <si>
    <t>89 POWER ST</t>
  </si>
  <si>
    <t>POWERPARK</t>
  </si>
  <si>
    <t>101 POWER ST</t>
  </si>
  <si>
    <t>PRESHSE</t>
  </si>
  <si>
    <t>PRESIDENT'S HOUSE</t>
  </si>
  <si>
    <t>55 POWER ST</t>
  </si>
  <si>
    <t>PRINCELAB</t>
  </si>
  <si>
    <t>PRINCE ENGINEERING LAB</t>
  </si>
  <si>
    <t>PROSPECHSE</t>
  </si>
  <si>
    <t>PROSPECT HOUSE</t>
  </si>
  <si>
    <t>36 PROSPECT ST</t>
  </si>
  <si>
    <t>RICHMND196</t>
  </si>
  <si>
    <t>RICHMND233</t>
  </si>
  <si>
    <t>RICHMNDPKG</t>
  </si>
  <si>
    <t>RIHALL</t>
  </si>
  <si>
    <t>RHODE ISLAND HALL</t>
  </si>
  <si>
    <t>60 GEORGE ST</t>
  </si>
  <si>
    <t>ROBINSON</t>
  </si>
  <si>
    <t>ROBINSON HALL</t>
  </si>
  <si>
    <t>64 WATERMAN ST</t>
  </si>
  <si>
    <t>ROCHAMBEAU</t>
  </si>
  <si>
    <t>ROCHAMBEAU HOUSE</t>
  </si>
  <si>
    <t>84 PROSPECT ST</t>
  </si>
  <si>
    <t>ROCKLIB</t>
  </si>
  <si>
    <t>ROCKEFELLER (JOHN D., JR.) LIBRARY</t>
  </si>
  <si>
    <t>10 PROSPECT ST</t>
  </si>
  <si>
    <t>SALOMON</t>
  </si>
  <si>
    <t>SALOMON CTR FOR TEACHING</t>
  </si>
  <si>
    <t>SAYLESHALL</t>
  </si>
  <si>
    <t>SAYLES HALL</t>
  </si>
  <si>
    <t>SCILIB</t>
  </si>
  <si>
    <t>SCIENCES LIBRARY</t>
  </si>
  <si>
    <t>SEARS HOUSE: WRISTON QUAD</t>
  </si>
  <si>
    <t>27 BROWN ST</t>
  </si>
  <si>
    <t>SFRANKHLSB</t>
  </si>
  <si>
    <t>SIDNEY E. FRANK HALL LIFE SCIENCES</t>
  </si>
  <si>
    <t>SHARPEHSE</t>
  </si>
  <si>
    <t>SHARPE HOUSE</t>
  </si>
  <si>
    <t>SHARPEREF</t>
  </si>
  <si>
    <t>SHARPE REFECTORY</t>
  </si>
  <si>
    <t>144 THAYER ST</t>
  </si>
  <si>
    <t>SHIPST070</t>
  </si>
  <si>
    <t>SLATER</t>
  </si>
  <si>
    <t>SLATER HALL</t>
  </si>
  <si>
    <t>SMAIN121</t>
  </si>
  <si>
    <t>SMILLERHSE</t>
  </si>
  <si>
    <t>SHIRLEY MILLER HOUSE</t>
  </si>
  <si>
    <t>59 GEORGE ST</t>
  </si>
  <si>
    <t>SMITH-BUON</t>
  </si>
  <si>
    <t>SMITH-BUONANNO HALL</t>
  </si>
  <si>
    <t>95 CUSHING ST</t>
  </si>
  <si>
    <t>STEINERT</t>
  </si>
  <si>
    <t>STEINERT CENTER</t>
  </si>
  <si>
    <t>148 POWER ST</t>
  </si>
  <si>
    <t>STIMSON002</t>
  </si>
  <si>
    <t>STIMSON AVE 002</t>
  </si>
  <si>
    <t>2 STIMSON AVE</t>
  </si>
  <si>
    <t>TFGREEN</t>
  </si>
  <si>
    <t>T.F. GREEN HALL</t>
  </si>
  <si>
    <t>THAYER135</t>
  </si>
  <si>
    <t>THAYER ST 135</t>
  </si>
  <si>
    <t>135 THAYER ST</t>
  </si>
  <si>
    <t>THAYER307</t>
  </si>
  <si>
    <t>THAYER ST 307</t>
  </si>
  <si>
    <t>307 THAYER ST</t>
  </si>
  <si>
    <t>THAYER315</t>
  </si>
  <si>
    <t>THAYER ST 315</t>
  </si>
  <si>
    <t>315 THAYER ST</t>
  </si>
  <si>
    <t>UEL</t>
  </si>
  <si>
    <t>URBAN ENVIRONMENTAL LAB</t>
  </si>
  <si>
    <t>135 ANGELL ST</t>
  </si>
  <si>
    <t>UHALL</t>
  </si>
  <si>
    <t>UNIVERSITY HALL</t>
  </si>
  <si>
    <t>VERN-WOOL</t>
  </si>
  <si>
    <t>VERNEY-WOOLLEY HALL: PEMBROKE QUAD</t>
  </si>
  <si>
    <t>204 MEETING ST</t>
  </si>
  <si>
    <t>VGQUADA</t>
  </si>
  <si>
    <t>VARTAN GREGORIAN QUAD A</t>
  </si>
  <si>
    <t>101 THAYER ST</t>
  </si>
  <si>
    <t>VGQUADB</t>
  </si>
  <si>
    <t>VARTAN GREGORIAN QUAD B</t>
  </si>
  <si>
    <t>WALTERHALL</t>
  </si>
  <si>
    <t>WALTER HALL</t>
  </si>
  <si>
    <t>80 WATERMAN ST</t>
  </si>
  <si>
    <t>WATER070</t>
  </si>
  <si>
    <t>WATERMAN ST 070</t>
  </si>
  <si>
    <t>70 WATERMAN ST</t>
  </si>
  <si>
    <t>WATER086</t>
  </si>
  <si>
    <t>WATERMAN ST 086</t>
  </si>
  <si>
    <t>86 WATERMAN ST</t>
  </si>
  <si>
    <t>WATER094</t>
  </si>
  <si>
    <t>WATERMAN ST 094</t>
  </si>
  <si>
    <t>94 WATERMAN ST</t>
  </si>
  <si>
    <t>WATER125-7</t>
  </si>
  <si>
    <t>WATERMAN ST 125-127</t>
  </si>
  <si>
    <t>125 WATERMAN ST</t>
  </si>
  <si>
    <t>WATER131</t>
  </si>
  <si>
    <t>WATERMAN ST 131</t>
  </si>
  <si>
    <t>131 WATERMAN ST</t>
  </si>
  <si>
    <t>WATER133</t>
  </si>
  <si>
    <t>WATERMAN ST 133</t>
  </si>
  <si>
    <t>133 WATERMAN ST</t>
  </si>
  <si>
    <t>WATER137</t>
  </si>
  <si>
    <t>WATERMAN ST 137</t>
  </si>
  <si>
    <t>137 WATERMAN ST</t>
  </si>
  <si>
    <t>WATSONCIT</t>
  </si>
  <si>
    <t>WATSONINS</t>
  </si>
  <si>
    <t>WATSON INSTITUTE</t>
  </si>
  <si>
    <t>WAYLAND</t>
  </si>
  <si>
    <t>WAYLAND HOUSE: WRISTON QUAD</t>
  </si>
  <si>
    <t>WESTHSE</t>
  </si>
  <si>
    <t>WEST HOUSE</t>
  </si>
  <si>
    <t>91 BROWN ST</t>
  </si>
  <si>
    <t>WILBOUR</t>
  </si>
  <si>
    <t>WILBOUR HALL</t>
  </si>
  <si>
    <t>2 PROSPECT ST</t>
  </si>
  <si>
    <t>WOOLLEYHAL</t>
  </si>
  <si>
    <t>WOOLLEY HALL: PEMBROKE QUAD</t>
  </si>
  <si>
    <t>YO002</t>
  </si>
  <si>
    <t>YOUNG ORCHARD AVE 002</t>
  </si>
  <si>
    <t>2 YOUNG ORCHARD AVE</t>
  </si>
  <si>
    <t>YO004</t>
  </si>
  <si>
    <t>YOUNG ORCHARD AVE 004</t>
  </si>
  <si>
    <t>4 YOUNG ORCHARD AVE</t>
  </si>
  <si>
    <t>YO010</t>
  </si>
  <si>
    <t>YOUNG ORCHARD AVE 010</t>
  </si>
  <si>
    <t>10 YOUNG ORCHARD AVE</t>
  </si>
  <si>
    <t>Full listing and descriptions of known manufacturers.  (Additional entries can be made)</t>
  </si>
  <si>
    <t xml:space="preserve">Full listing and descriptions of all Brown University buildings. (Includes addresses, sqft, status, etc.) </t>
  </si>
  <si>
    <t>SPREADSHEET TAB</t>
  </si>
  <si>
    <t>Building Name</t>
  </si>
  <si>
    <t>Parent EQ_ID</t>
  </si>
  <si>
    <t>Condition 
(at assessment)</t>
  </si>
  <si>
    <t xml:space="preserve">BLINDS, MOTORIZED </t>
  </si>
  <si>
    <t>ELECTRICAL CARBON MONOXIDE DETECTOR</t>
  </si>
  <si>
    <t>WATER CHEMICAL TREATMENT STATION</t>
  </si>
  <si>
    <t>Spec (OTHER)</t>
  </si>
  <si>
    <t>Assessment 
Date</t>
  </si>
  <si>
    <t>EQ_GROUP (Crew)</t>
  </si>
  <si>
    <t>ADMINISTRATIVE</t>
  </si>
  <si>
    <t>BUSUPRT</t>
  </si>
  <si>
    <t>CAD</t>
  </si>
  <si>
    <t>STRUCTURAL-CARPENTRY</t>
  </si>
  <si>
    <t>PLUMBING</t>
  </si>
  <si>
    <t>ELECTRICAL</t>
  </si>
  <si>
    <t>DIV04AD</t>
  </si>
  <si>
    <t>DIV04AM</t>
  </si>
  <si>
    <t>DIV04CL</t>
  </si>
  <si>
    <t>DIV04DN</t>
  </si>
  <si>
    <t>DIV04E</t>
  </si>
  <si>
    <t>DIV04KN</t>
  </si>
  <si>
    <t>DIV04OFF</t>
  </si>
  <si>
    <t>DIV04OV</t>
  </si>
  <si>
    <t>DIV04PB</t>
  </si>
  <si>
    <t>DIV04PE</t>
  </si>
  <si>
    <t>DIV04PW</t>
  </si>
  <si>
    <t>DIV04SV</t>
  </si>
  <si>
    <t>GROUNDS</t>
  </si>
  <si>
    <t>STORES</t>
  </si>
  <si>
    <t>MECHANICAL-CHP</t>
  </si>
  <si>
    <t>MECHANICAL-HVAC</t>
  </si>
  <si>
    <t>MECHANICAL-CONTROLS</t>
  </si>
  <si>
    <t>MECHANICAL-2ND SHIFT</t>
  </si>
  <si>
    <t>ENGINR</t>
  </si>
  <si>
    <t>ENGINEERING</t>
  </si>
  <si>
    <t>ENVRMTL</t>
  </si>
  <si>
    <t>ENVIRONMENTAL</t>
  </si>
  <si>
    <t>EVENTS</t>
  </si>
  <si>
    <t>EVENTS SUPPORT</t>
  </si>
  <si>
    <t>HR</t>
  </si>
  <si>
    <t>HUMAN RESOURCES</t>
  </si>
  <si>
    <t>OPERATIONS</t>
  </si>
  <si>
    <t>PDC</t>
  </si>
  <si>
    <t>PROJECT MANAGEMENT</t>
  </si>
  <si>
    <t>REALEST</t>
  </si>
  <si>
    <t>REAL ESTATE</t>
  </si>
  <si>
    <t>SERVRSP</t>
  </si>
  <si>
    <t>SERVICE RESPONSE</t>
  </si>
  <si>
    <t>STRCMEP</t>
  </si>
  <si>
    <t>STRUCTURAL/MEP REVIEW</t>
  </si>
  <si>
    <t>SYSSERV</t>
  </si>
  <si>
    <t>INFO TECHNOLOGY</t>
  </si>
  <si>
    <t>EMERGENCY, COMBO EYEWASH,/SHOWER</t>
  </si>
  <si>
    <t>EMERGENCY, SHOWER STATION</t>
  </si>
  <si>
    <t>TRANSFORMR</t>
  </si>
  <si>
    <t>TRANSFORMER</t>
  </si>
  <si>
    <t>Indicates required fields</t>
  </si>
  <si>
    <t>DHUMIDFIER</t>
  </si>
  <si>
    <t>DEHUMIDIFIER</t>
  </si>
  <si>
    <t>ALL-LITE</t>
  </si>
  <si>
    <t>ALL-LITE ARCHITECTURAL PRODUCTS</t>
  </si>
  <si>
    <t>DA-LITE</t>
  </si>
  <si>
    <t>DA-LITE SCREEN COMPANY</t>
  </si>
  <si>
    <t>DRESSER</t>
  </si>
  <si>
    <t>FIRESTONE</t>
  </si>
  <si>
    <t>FIRESTONE BUILDING PRODUCTS</t>
  </si>
  <si>
    <t>HUBBELL</t>
  </si>
  <si>
    <t>HUBBELL INCORPORATED</t>
  </si>
  <si>
    <t>Warranty Vendor</t>
  </si>
  <si>
    <t>DOOR, ALL GLASS</t>
  </si>
  <si>
    <t>DOOR, OPERABLE PARTITION</t>
  </si>
  <si>
    <t>MOTORS</t>
  </si>
  <si>
    <t>TANK, CASCADE</t>
  </si>
  <si>
    <t>TANK, FLASH, BLOWDOWN</t>
  </si>
  <si>
    <t>MARSHFIELD</t>
  </si>
  <si>
    <t>MARSHFIELD DOORSYSTEMS</t>
  </si>
  <si>
    <t>MODERNFOLD</t>
  </si>
  <si>
    <t>MODERNFOLD INC.</t>
  </si>
  <si>
    <t>OASIS</t>
  </si>
  <si>
    <t>OASIS INTERNATIONAL</t>
  </si>
  <si>
    <t>PUROFLUX</t>
  </si>
  <si>
    <t>PUROFLUX CORPORATION</t>
  </si>
  <si>
    <t>THAYER271</t>
  </si>
  <si>
    <t>THAYER ST 271</t>
  </si>
  <si>
    <t>Spec (MOTOR)</t>
  </si>
  <si>
    <t>Mfr Model No</t>
  </si>
  <si>
    <t>Mfr Serial No</t>
  </si>
  <si>
    <t>Acquisition Vendor</t>
  </si>
  <si>
    <t>Equipment Type</t>
  </si>
  <si>
    <t>AIR HANDLER, HVAC &lt; 30K CFM</t>
  </si>
  <si>
    <t>AIR COMPRESSOR, CENTRIFICAL</t>
  </si>
  <si>
    <t>AIR COMPRESSOR, RECIPROCATING</t>
  </si>
  <si>
    <t>AIR COMPRESSOR, SCREW</t>
  </si>
  <si>
    <t xml:space="preserve">DEFIB </t>
  </si>
  <si>
    <t>DEFIBRILLATOR</t>
  </si>
  <si>
    <t>DEFIBAE</t>
  </si>
  <si>
    <t>DEFIBRILLATOR, AUTOMATED EXTERNAL</t>
  </si>
  <si>
    <t>HEATER</t>
  </si>
  <si>
    <t>HEATER, FUEL OIL</t>
  </si>
  <si>
    <t>METER, HIGH TEMP HOT WATER</t>
  </si>
  <si>
    <t>PUMP, FIRE JOCKEY</t>
  </si>
  <si>
    <t>WASHER</t>
  </si>
  <si>
    <t>DIVISION_(EQ Group)</t>
  </si>
  <si>
    <t>ACADEMIC NON-RESEARCH</t>
  </si>
  <si>
    <t>ACADEMIC RESEARCH</t>
  </si>
  <si>
    <t>ADMIN/SUPPORT</t>
  </si>
  <si>
    <t>BIOMED</t>
  </si>
  <si>
    <t>STUDENT LIFE</t>
  </si>
  <si>
    <t>UNASSIGNED</t>
  </si>
  <si>
    <t>ACCARDR</t>
  </si>
  <si>
    <t>AHUHVSM</t>
  </si>
  <si>
    <t>AHUHVLG</t>
  </si>
  <si>
    <t>AIRCNTF</t>
  </si>
  <si>
    <t>AIRRECP</t>
  </si>
  <si>
    <t>AIRSCRW</t>
  </si>
  <si>
    <t>AIRDRYD</t>
  </si>
  <si>
    <t>AIRDRYR</t>
  </si>
  <si>
    <t>AUTCLAV</t>
  </si>
  <si>
    <t>BATTDRY</t>
  </si>
  <si>
    <t>BATTHVT</t>
  </si>
  <si>
    <t>BATTINV</t>
  </si>
  <si>
    <t>BATTWET</t>
  </si>
  <si>
    <t>BKFL-DM</t>
  </si>
  <si>
    <t>BKFL-EQ</t>
  </si>
  <si>
    <t>BKFL-FS</t>
  </si>
  <si>
    <t>BLEACHERS</t>
  </si>
  <si>
    <t>BLNDMTR</t>
  </si>
  <si>
    <t>BLR2FUL</t>
  </si>
  <si>
    <t>BLRELEC</t>
  </si>
  <si>
    <t>BLRGASW</t>
  </si>
  <si>
    <t>BLRGASS</t>
  </si>
  <si>
    <t>BLROILW</t>
  </si>
  <si>
    <t>BLROILS</t>
  </si>
  <si>
    <t>BRNRDUL</t>
  </si>
  <si>
    <t>BRNRGAS</t>
  </si>
  <si>
    <t>BRNROIL</t>
  </si>
  <si>
    <t>CSCDSYS</t>
  </si>
  <si>
    <t>CHLABSB</t>
  </si>
  <si>
    <t>CHLAIRC</t>
  </si>
  <si>
    <t>CHLCNTF</t>
  </si>
  <si>
    <t>CHLRECP</t>
  </si>
  <si>
    <t>CHLSCRL</t>
  </si>
  <si>
    <t>CT-CLSD</t>
  </si>
  <si>
    <t>COILCDX</t>
  </si>
  <si>
    <t>COILHHW</t>
  </si>
  <si>
    <t>COILHNG</t>
  </si>
  <si>
    <t>COILHST</t>
  </si>
  <si>
    <t>COILPHR</t>
  </si>
  <si>
    <t>COILPHW</t>
  </si>
  <si>
    <t>COILPNG</t>
  </si>
  <si>
    <t>COILPST</t>
  </si>
  <si>
    <t>COILREL</t>
  </si>
  <si>
    <t>COILRHW</t>
  </si>
  <si>
    <t>COILRST</t>
  </si>
  <si>
    <t>AC-COND</t>
  </si>
  <si>
    <t>CTRLAHU</t>
  </si>
  <si>
    <t>CTRLCHL</t>
  </si>
  <si>
    <t>CTRLDDC</t>
  </si>
  <si>
    <t>CTRLFUH</t>
  </si>
  <si>
    <t>CTRLPNU</t>
  </si>
  <si>
    <t>CTRTHRM</t>
  </si>
  <si>
    <t>CNVDUMW</t>
  </si>
  <si>
    <t>CNVHYDL</t>
  </si>
  <si>
    <t>CNVTRCN</t>
  </si>
  <si>
    <t>CNV-ADA</t>
  </si>
  <si>
    <t>DPRCOMB</t>
  </si>
  <si>
    <t>DPR-EXA</t>
  </si>
  <si>
    <t>DPR-FBP</t>
  </si>
  <si>
    <t>DPR-FIR</t>
  </si>
  <si>
    <t>DPR-MXA</t>
  </si>
  <si>
    <t>DPR-ODA</t>
  </si>
  <si>
    <t>DPR-RTA</t>
  </si>
  <si>
    <t>DPR-SMK</t>
  </si>
  <si>
    <t>DPR-SPA</t>
  </si>
  <si>
    <t>DPRVCTL</t>
  </si>
  <si>
    <t>DHUMFIR</t>
  </si>
  <si>
    <t>DOCKLVL</t>
  </si>
  <si>
    <t>DOCKLFT</t>
  </si>
  <si>
    <t>DOR-ADA</t>
  </si>
  <si>
    <t>DORGLAS</t>
  </si>
  <si>
    <t>DORFIRE</t>
  </si>
  <si>
    <t>DORWODX</t>
  </si>
  <si>
    <t>DORPRTI</t>
  </si>
  <si>
    <t>DORSHTR</t>
  </si>
  <si>
    <t>DOOR, WINDOW SHUTTER</t>
  </si>
  <si>
    <t>DUSTCLT</t>
  </si>
  <si>
    <t>ELCOSYS</t>
  </si>
  <si>
    <t>EL-ATSW</t>
  </si>
  <si>
    <t>EL-MTSW</t>
  </si>
  <si>
    <t>ELMTRCC</t>
  </si>
  <si>
    <t>EMRCOMB</t>
  </si>
  <si>
    <t>EMREYEW</t>
  </si>
  <si>
    <t>EMRSHWR</t>
  </si>
  <si>
    <t>AC-EVAP</t>
  </si>
  <si>
    <t>FNBATHR</t>
  </si>
  <si>
    <t>FNEXBLT</t>
  </si>
  <si>
    <t>FNEXDIR</t>
  </si>
  <si>
    <t>FNEXWAL</t>
  </si>
  <si>
    <t>FNFLUGS</t>
  </si>
  <si>
    <t>FNFRDFT</t>
  </si>
  <si>
    <t>FNINDCT</t>
  </si>
  <si>
    <t>FNKTNEX</t>
  </si>
  <si>
    <t>FNRTBLT</t>
  </si>
  <si>
    <t>FNRTDIR</t>
  </si>
  <si>
    <t>FNSTRBC</t>
  </si>
  <si>
    <t>FNSPBLT</t>
  </si>
  <si>
    <t>FNSPDIR</t>
  </si>
  <si>
    <t>FILTFUL</t>
  </si>
  <si>
    <t>FILTRATION, FUEL OIL</t>
  </si>
  <si>
    <t>FILTSND</t>
  </si>
  <si>
    <t>FABATCB</t>
  </si>
  <si>
    <t>FACMDBX</t>
  </si>
  <si>
    <t>FAMSTBX</t>
  </si>
  <si>
    <t>FIRSCAP</t>
  </si>
  <si>
    <t>FIRXTNG</t>
  </si>
  <si>
    <t>FIRPGAS</t>
  </si>
  <si>
    <t>FIRPWOD</t>
  </si>
  <si>
    <t>FSDRYSY</t>
  </si>
  <si>
    <t>FSFDCON</t>
  </si>
  <si>
    <t>FSNRTGS</t>
  </si>
  <si>
    <t>FSWETCM</t>
  </si>
  <si>
    <t>FURNGAS</t>
  </si>
  <si>
    <t>FURNOIL</t>
  </si>
  <si>
    <t>GSCDIOX</t>
  </si>
  <si>
    <t>GAS SYSTEM, CARBON DIOXIDE</t>
  </si>
  <si>
    <t>GSCPAIR</t>
  </si>
  <si>
    <t>GSNTGAS</t>
  </si>
  <si>
    <t>GSNITRO</t>
  </si>
  <si>
    <t>GSOXYGN</t>
  </si>
  <si>
    <t>GSVACUM</t>
  </si>
  <si>
    <t>GENDISL</t>
  </si>
  <si>
    <t>GENNGAS</t>
  </si>
  <si>
    <t>GENPANL</t>
  </si>
  <si>
    <t>HFULOIL</t>
  </si>
  <si>
    <t>HXPLTFM</t>
  </si>
  <si>
    <t>HXSHLTB</t>
  </si>
  <si>
    <t>HEPAUNT</t>
  </si>
  <si>
    <t>HUMSLFC</t>
  </si>
  <si>
    <t>HUM-STM</t>
  </si>
  <si>
    <t>HUMUSON</t>
  </si>
  <si>
    <t>HWHELEC</t>
  </si>
  <si>
    <t>HWH-STM</t>
  </si>
  <si>
    <t>HYDSTAN</t>
  </si>
  <si>
    <t>ICEMAKR</t>
  </si>
  <si>
    <t>LTGCTRL</t>
  </si>
  <si>
    <t>LT-EMRG</t>
  </si>
  <si>
    <t>LT-EXIT</t>
  </si>
  <si>
    <t>LTINTER</t>
  </si>
  <si>
    <t>LUVXSCR</t>
  </si>
  <si>
    <t>METAIRF</t>
  </si>
  <si>
    <t>METER, AIR FLOW</t>
  </si>
  <si>
    <t>MET-CHW</t>
  </si>
  <si>
    <t>METER, CHILLED WATER</t>
  </si>
  <si>
    <t>METCOND</t>
  </si>
  <si>
    <t>METELEC</t>
  </si>
  <si>
    <t>METHTHW</t>
  </si>
  <si>
    <t>METSTEM</t>
  </si>
  <si>
    <t>METWATR</t>
  </si>
  <si>
    <t>MONFLOW</t>
  </si>
  <si>
    <t>MONITORING SYSTEM, FLOW STATION</t>
  </si>
  <si>
    <t>MONOXYG</t>
  </si>
  <si>
    <t>MONRFRG</t>
  </si>
  <si>
    <t>MTRACSM</t>
  </si>
  <si>
    <t>MOTOR, AC &lt; 20HP</t>
  </si>
  <si>
    <t>MTRACLG</t>
  </si>
  <si>
    <t>MOTOR, AC &gt; 20HP</t>
  </si>
  <si>
    <t>MTRDCSM</t>
  </si>
  <si>
    <t>MOTOR, DC &lt; 20HP</t>
  </si>
  <si>
    <t>MTRDCLG</t>
  </si>
  <si>
    <t>MOTOR, DC &gt; 20HP</t>
  </si>
  <si>
    <t>PHNUCRT</t>
  </si>
  <si>
    <t>PHNUTSY</t>
  </si>
  <si>
    <t>PHNUTNK</t>
  </si>
  <si>
    <t>PRSVESL</t>
  </si>
  <si>
    <t>PUBLRFD</t>
  </si>
  <si>
    <t>PUCHWTR</t>
  </si>
  <si>
    <t>PUCDWTR</t>
  </si>
  <si>
    <t>PUDOMST</t>
  </si>
  <si>
    <t>PUDULSV</t>
  </si>
  <si>
    <t>PUJOCKY</t>
  </si>
  <si>
    <t>PUFUTRN</t>
  </si>
  <si>
    <t>PUMUWTR</t>
  </si>
  <si>
    <t>PUPHNUT</t>
  </si>
  <si>
    <t>PUSEWER</t>
  </si>
  <si>
    <t>PUVACUM</t>
  </si>
  <si>
    <t>RFRGCMP</t>
  </si>
  <si>
    <t>RFRGCOL</t>
  </si>
  <si>
    <t>REFRIGERATION, WALK-IN COOLER</t>
  </si>
  <si>
    <t>RFRGFRZ</t>
  </si>
  <si>
    <t>REFRIGERATION, WALK-IN FREEZER</t>
  </si>
  <si>
    <t>RODIWTR</t>
  </si>
  <si>
    <t>SCRNPRJ</t>
  </si>
  <si>
    <t>SOTBLWR</t>
  </si>
  <si>
    <t>STEMGEN</t>
  </si>
  <si>
    <t>TNKCSCD</t>
  </si>
  <si>
    <t>TNKDRAT</t>
  </si>
  <si>
    <t>TNKDISL</t>
  </si>
  <si>
    <t>TNKXPNS</t>
  </si>
  <si>
    <t>TNKFLSH</t>
  </si>
  <si>
    <t>TNK-HWS</t>
  </si>
  <si>
    <t>TNKMRCR</t>
  </si>
  <si>
    <t>TNKWATR</t>
  </si>
  <si>
    <t>TRM-CUH</t>
  </si>
  <si>
    <t>TRMCABX</t>
  </si>
  <si>
    <t>TERMINAL UNITS, CAV BOX</t>
  </si>
  <si>
    <t>TRMCONV</t>
  </si>
  <si>
    <t>TRMFNCL</t>
  </si>
  <si>
    <t>TRMFINT</t>
  </si>
  <si>
    <t>TRMVABX</t>
  </si>
  <si>
    <t>TRMVAFP</t>
  </si>
  <si>
    <t>VLVAIRX</t>
  </si>
  <si>
    <t>VLVAIRS</t>
  </si>
  <si>
    <t>VLVBWTR</t>
  </si>
  <si>
    <t>VLVDMXG</t>
  </si>
  <si>
    <t>VLVPNEU</t>
  </si>
  <si>
    <t>VFDRIVE</t>
  </si>
  <si>
    <t>WTRSAMP</t>
  </si>
  <si>
    <t>WTRSOFT</t>
  </si>
  <si>
    <t>WTRTRMT</t>
  </si>
  <si>
    <t>BAELEV</t>
  </si>
  <si>
    <t>B.A. ELEVATOR</t>
  </si>
  <si>
    <t>BELL-GOSS</t>
  </si>
  <si>
    <t>BROAN</t>
  </si>
  <si>
    <t>DOERR AIR COMPRESSOR</t>
  </si>
  <si>
    <t>MIDCO ECONOMITE</t>
  </si>
  <si>
    <t xml:space="preserve">GALLI &amp; CASSINA </t>
  </si>
  <si>
    <t>GMI, INC.</t>
  </si>
  <si>
    <t>GRINNELL FLOW CONTROL</t>
  </si>
  <si>
    <t>HANKISON, SPX CORP</t>
  </si>
  <si>
    <t>JOHNSON FURNACES, MFG.</t>
  </si>
  <si>
    <t>KEWANEE</t>
  </si>
  <si>
    <t>BURTON MECHANICAL LTD. (PREV. KEWANEE BOILER)</t>
  </si>
  <si>
    <t>LAUREN</t>
  </si>
  <si>
    <t>POWEREX COMPRESSORS</t>
  </si>
  <si>
    <t>RIETSCHLE</t>
  </si>
  <si>
    <t>RIETSCHLE VACUUM PUMPS</t>
  </si>
  <si>
    <t>SARCO</t>
  </si>
  <si>
    <t>SOUTHWORTH</t>
  </si>
  <si>
    <t>SOUTHWORTH PRODUCTS CORP</t>
  </si>
  <si>
    <t>SUNRAY POLYURETHANE</t>
  </si>
  <si>
    <t>TORIT</t>
  </si>
  <si>
    <t>DONALDSON TORIT FANS</t>
  </si>
  <si>
    <t>TWINCITY</t>
  </si>
  <si>
    <t>NUMATICS/ULTRA-AIR</t>
  </si>
  <si>
    <t>UNITED STATES ELEVATOR, INC.</t>
  </si>
  <si>
    <t>UTICA BOILERS</t>
  </si>
  <si>
    <t>WON-DOOR</t>
  </si>
  <si>
    <t>ZEPHYR</t>
  </si>
  <si>
    <t>ZEPHYR VENTILATION</t>
  </si>
  <si>
    <t>ZOELLER</t>
  </si>
  <si>
    <t>ZOELLER PUMP COMPANY</t>
  </si>
  <si>
    <t>Manufacturer</t>
  </si>
  <si>
    <t>REFERENCE INFORMATION</t>
  </si>
  <si>
    <t>Indicates equipment specification fields</t>
  </si>
  <si>
    <t>COLOR-KEY</t>
  </si>
  <si>
    <t>DATA ENTRY</t>
  </si>
  <si>
    <t>001</t>
  </si>
  <si>
    <t>AC, CONDENSER UNIT, AIR COOLED</t>
  </si>
  <si>
    <t>AC, EVAPORATOR UNIT</t>
  </si>
  <si>
    <t>BKFLVAC</t>
  </si>
  <si>
    <t>BACKFLOW PREVENTER, VACUUM BREAKER</t>
  </si>
  <si>
    <t>DAMPER, FACE AND BYPASS</t>
  </si>
  <si>
    <t>ELEC-CO</t>
  </si>
  <si>
    <t>N/A</t>
  </si>
  <si>
    <t>EMERGENCY GEN, PANEL OR ANNUNCIATOR</t>
  </si>
  <si>
    <t>PUMP, HYDRONIC CIRCULATION</t>
  </si>
  <si>
    <t>PUMP, SEWER OR LIFT STATION</t>
  </si>
  <si>
    <t>VLVCTRL</t>
  </si>
  <si>
    <t>Building</t>
  </si>
  <si>
    <t>Portfolio</t>
  </si>
  <si>
    <t>Construction Date</t>
  </si>
  <si>
    <t>Floors Gross Area</t>
  </si>
  <si>
    <t>Floors Interior Area</t>
  </si>
  <si>
    <t>-</t>
  </si>
  <si>
    <t>GARDNERGAR</t>
  </si>
  <si>
    <t>GARDNER HOUSE - GARAGE</t>
  </si>
  <si>
    <t>GDINGSGAR</t>
  </si>
  <si>
    <t>GIDDINGS HOUSE - GARAGE</t>
  </si>
  <si>
    <t>MACHADOGAR</t>
  </si>
  <si>
    <t>MACHADO HOUSE GARAGE</t>
  </si>
  <si>
    <t>MRVLSHED</t>
  </si>
  <si>
    <t>MARVEL SHED</t>
  </si>
  <si>
    <t>PRESHSESHD</t>
  </si>
  <si>
    <t>PRESIDENT'S HOUSE - STORAGE SHED</t>
  </si>
  <si>
    <t>STVNSNSHED</t>
  </si>
  <si>
    <t>STEVENSON FIELD SHED</t>
  </si>
  <si>
    <t>PROVIDENCE, RI  02912</t>
  </si>
  <si>
    <t>Building
Portfolio</t>
  </si>
  <si>
    <t>Building
Site</t>
  </si>
  <si>
    <t>Spec (MECH COUPLINGS 
&amp; SEALS)</t>
  </si>
  <si>
    <t>Old EQ_ID
(If Existing)</t>
  </si>
  <si>
    <t>ELSURGP</t>
  </si>
  <si>
    <t>EL-UPSU</t>
  </si>
  <si>
    <t>PUHYDRO</t>
  </si>
  <si>
    <t>TNKCMSF</t>
  </si>
  <si>
    <t>TANK, CHEMICAL SHOT FEEDER</t>
  </si>
  <si>
    <t>APC</t>
  </si>
  <si>
    <t>AMERICAN POWER CONVERSION (SCHNEIDER ELECTRIC)</t>
  </si>
  <si>
    <t>BRADWHITE</t>
  </si>
  <si>
    <t>BRADFORD WHITE CO.</t>
  </si>
  <si>
    <t>GRUNDFOS</t>
  </si>
  <si>
    <t>GRUNDFOS PUMP CO.</t>
  </si>
  <si>
    <t>HARSCO</t>
  </si>
  <si>
    <t>HARSCO INDUSTRIAL</t>
  </si>
  <si>
    <t>KRUEGER</t>
  </si>
  <si>
    <t>KRUEGER (AIR SYSTEM COMPONENTS)</t>
  </si>
  <si>
    <t>MECHOSYS</t>
  </si>
  <si>
    <t>MECHOSYSTEMS</t>
  </si>
  <si>
    <t>PEMALL</t>
  </si>
  <si>
    <t>PEMALL FIRE EXTINGUISHER CO.</t>
  </si>
  <si>
    <t>VECTOR</t>
  </si>
  <si>
    <t>VECTOR INDUSTRIES INC.</t>
  </si>
  <si>
    <t>CHILLEDBEM</t>
  </si>
  <si>
    <t>CHILLED BEAM</t>
  </si>
  <si>
    <t>CHLBMAC</t>
  </si>
  <si>
    <t>CHILLED BEAM, ACTIVE</t>
  </si>
  <si>
    <t>CHLBMPS</t>
  </si>
  <si>
    <t>CHILLED BEAM, PASSIVE</t>
  </si>
  <si>
    <t>ERU</t>
  </si>
  <si>
    <t>ENERGY RECOVERY UNIT</t>
  </si>
  <si>
    <t>ERU-A2A</t>
  </si>
  <si>
    <t>ENERGY RECOVERY UNIT, AIR TO AIR</t>
  </si>
  <si>
    <t>ERUPIPE</t>
  </si>
  <si>
    <t>ENERGY RECOVERY UNIT, PIPE</t>
  </si>
  <si>
    <t>ERUWHEL</t>
  </si>
  <si>
    <t>ENERGY RECOVERY UNIT, WHEEL</t>
  </si>
  <si>
    <t>PUBOSTG</t>
  </si>
  <si>
    <t>PUBOSTW</t>
  </si>
  <si>
    <t>PUDHUMD</t>
  </si>
  <si>
    <t>PUMP, DEHUMIDIFICATION</t>
  </si>
  <si>
    <t>PU-POOL</t>
  </si>
  <si>
    <t>PUMP, POOL WATER</t>
  </si>
  <si>
    <t>TERM-RA</t>
  </si>
  <si>
    <t>TERMINAL UNITS, RADIANT HEATER</t>
  </si>
  <si>
    <t>WATERHTPMP</t>
  </si>
  <si>
    <t>WATER SOURCE HEAT PUMP</t>
  </si>
  <si>
    <t>WTRHTPU</t>
  </si>
  <si>
    <t>COLMAC</t>
  </si>
  <si>
    <t>COLMAC COIL MANUFACTURING INC.</t>
  </si>
  <si>
    <t>FUNCTIOND</t>
  </si>
  <si>
    <t>FUNCTIONAL DEVICES (RIB)</t>
  </si>
  <si>
    <t>SEMCO</t>
  </si>
  <si>
    <t>SEMCO LLC. (FLAKT WOODS GROUP)</t>
  </si>
  <si>
    <t>ELECTRICAL SYS, MOTOR CONTRL CENTER</t>
  </si>
  <si>
    <t>ELSECSW</t>
  </si>
  <si>
    <t>ELECTRICAL SYS, SECTIONALISING SW</t>
  </si>
  <si>
    <t>ELECTRICAL SYS, SURGE PROTECTOR</t>
  </si>
  <si>
    <t>ELSWGLV</t>
  </si>
  <si>
    <t>ELECTRICAL SYS, SWITCH GEAR L-VOLT</t>
  </si>
  <si>
    <t>ELSWGMV</t>
  </si>
  <si>
    <t>ELECTRICAL SYS, SWITCH GEAR M-VOLT</t>
  </si>
  <si>
    <t>ELSWBRD</t>
  </si>
  <si>
    <t>ELECTRICAL SYS, SWITCHBOARD</t>
  </si>
  <si>
    <t xml:space="preserve">ELECTRICAL SYS, TRANSFER SW AUTO </t>
  </si>
  <si>
    <t xml:space="preserve">ELECTRICAL SYS, TRANSFER SW MANUAL </t>
  </si>
  <si>
    <t>ELECTRICAL SYS, UPS UNIT</t>
  </si>
  <si>
    <t>XFMRDRY</t>
  </si>
  <si>
    <t>TRANSFORMER, DRY</t>
  </si>
  <si>
    <t>XFMROIL</t>
  </si>
  <si>
    <t>TRANSFORMER, OIL</t>
  </si>
  <si>
    <t>Spec (REFRIGERANT)</t>
  </si>
  <si>
    <t>Mfr Part No/Date/Code</t>
  </si>
  <si>
    <t>In-Field Reference Name/Nomenclature</t>
  </si>
  <si>
    <t>FACOMBO</t>
  </si>
  <si>
    <t>SOLAR</t>
  </si>
  <si>
    <t>SOLAR SYSTEM</t>
  </si>
  <si>
    <t>SOLRCTL</t>
  </si>
  <si>
    <t>SOLAR SYSTEM, CONTROL PANEL</t>
  </si>
  <si>
    <t>SOLRPNL</t>
  </si>
  <si>
    <t>SOLAR SYSTEM, SOLAR PANELS</t>
  </si>
  <si>
    <t>CUMMINS</t>
  </si>
  <si>
    <t>CUMMINS INC.</t>
  </si>
  <si>
    <t>FLANDERS</t>
  </si>
  <si>
    <t>FLANDERS CORP.</t>
  </si>
  <si>
    <t>JL-WINGERT</t>
  </si>
  <si>
    <t>J.L. WINGERT CO.</t>
  </si>
  <si>
    <t>KEISER</t>
  </si>
  <si>
    <t>KEISER CORPORATION</t>
  </si>
  <si>
    <t>LIBERTY</t>
  </si>
  <si>
    <t>LIBERTY PUMPS</t>
  </si>
  <si>
    <t>MEDTRONIC</t>
  </si>
  <si>
    <t>MEDTRONIC INC.</t>
  </si>
  <si>
    <t>PANASONIC</t>
  </si>
  <si>
    <t>PANASONIC CORPORATION</t>
  </si>
  <si>
    <t>SALEMGLASS</t>
  </si>
  <si>
    <t>SALEM GLASS COMPANY</t>
  </si>
  <si>
    <t>SATCON</t>
  </si>
  <si>
    <t>SATCON TECHNOLOGY CORPORATION</t>
  </si>
  <si>
    <t>SCHINDLER (ELEVATOR CO.)</t>
  </si>
  <si>
    <t>SCHNEIDER</t>
  </si>
  <si>
    <t>SCHNEIDER ELECTRIC (SQUARE-D)</t>
  </si>
  <si>
    <t>STERLING HVAC PRODUCTS</t>
  </si>
  <si>
    <t>SUNPOWER</t>
  </si>
  <si>
    <t>SUNPOWER CORPORATION</t>
  </si>
  <si>
    <t>INACTIVE/STANDBY</t>
  </si>
  <si>
    <t>RETIRED/REMOVED</t>
  </si>
  <si>
    <t>CHILLER, ABSORBTION(MRI)</t>
  </si>
  <si>
    <t>FAN, EXHAUST, BATHROOM</t>
  </si>
  <si>
    <t>FAN, EXHAUST, KITCHEN</t>
  </si>
  <si>
    <t>FAN, EXHUAST, FLUE GAS</t>
  </si>
  <si>
    <t>FASMOKE</t>
  </si>
  <si>
    <t>FIRE ALARM, SMOKE DETECTOR</t>
  </si>
  <si>
    <t>OIL STRAINER</t>
  </si>
  <si>
    <t>OIL-STR</t>
  </si>
  <si>
    <t>PUCOOLT</t>
  </si>
  <si>
    <t>PUMP, COOLING TOWER</t>
  </si>
  <si>
    <t>PUFDWTR</t>
  </si>
  <si>
    <t>PUMP, FEEDWATER</t>
  </si>
  <si>
    <t>PUGLYCL</t>
  </si>
  <si>
    <t>TANK, FUEL-DIESEL</t>
  </si>
  <si>
    <t>TANK, FUEL-OIL</t>
  </si>
  <si>
    <t>TANK, COMPRESSED GAS</t>
  </si>
  <si>
    <t>TANK, HYDRAULIC OIL</t>
  </si>
  <si>
    <t>VLVTRAP</t>
  </si>
  <si>
    <t>VALVE, TRAP SEAL PRIMER</t>
  </si>
  <si>
    <t>GENFITTING</t>
  </si>
  <si>
    <t>GENERAL FITTINGS COMPANY</t>
  </si>
  <si>
    <t>HOMA-P</t>
  </si>
  <si>
    <t>HOMA PUMP TECHNOLOGY INC.</t>
  </si>
  <si>
    <t>STANDARDX</t>
  </si>
  <si>
    <t>STANDARD XCHANGE (XYLEM)</t>
  </si>
  <si>
    <t>URANUS-T</t>
  </si>
  <si>
    <t>URANUS THERMAL (VICARB INC.)</t>
  </si>
  <si>
    <t>BUSINESS SUPPORT</t>
  </si>
  <si>
    <t>CUSTODIAL-ADMIN</t>
  </si>
  <si>
    <t>CUSTODIAL-AM SHIFT</t>
  </si>
  <si>
    <t>CUSTODIAL-CLEANING</t>
  </si>
  <si>
    <t>CUSTODIAL-DINING SERVICES</t>
  </si>
  <si>
    <t>CUSTODIAL-EAST CAMPUS</t>
  </si>
  <si>
    <t>CUSTODIAL-KEENEY QUAD</t>
  </si>
  <si>
    <t>CUSTODIAL-OFF-CAMPUS</t>
  </si>
  <si>
    <t>CUSTODIAL-OVERNIGHT</t>
  </si>
  <si>
    <t>CUSTODIAL-PEMBROKE</t>
  </si>
  <si>
    <t>CUSTODIAL-EVENING SHIFT-EAST</t>
  </si>
  <si>
    <t>CUSTODIAL-EVENING SHIFT-WEST</t>
  </si>
  <si>
    <t>CUSTODIAL-EQUIP SERVICE AND REPAIR</t>
  </si>
  <si>
    <t>NON-FM</t>
  </si>
  <si>
    <t>NON-FACILITIES DEPARTMENT</t>
  </si>
  <si>
    <t>194 MEETING ST</t>
  </si>
  <si>
    <t>CHAR075</t>
  </si>
  <si>
    <t>CHARLESFIELD ST 075</t>
  </si>
  <si>
    <t>75 CHARLESFIELD ST</t>
  </si>
  <si>
    <t>37 COOKE ST</t>
  </si>
  <si>
    <t>DYER ST 200</t>
  </si>
  <si>
    <t>200 DYER ST</t>
  </si>
  <si>
    <t>339 EDDY ST</t>
  </si>
  <si>
    <t>349 EDDY ST</t>
  </si>
  <si>
    <t>43 ELM ST</t>
  </si>
  <si>
    <t>130 HOPE ST</t>
  </si>
  <si>
    <t>167 ANGELL ST</t>
  </si>
  <si>
    <t>47 GEORGE ST</t>
  </si>
  <si>
    <t>151 THAYER ST</t>
  </si>
  <si>
    <t>102 GEORGE ST</t>
  </si>
  <si>
    <t>116 BROWN ST</t>
  </si>
  <si>
    <t>68 WATERMAN ST</t>
  </si>
  <si>
    <t>172 MEETING ST</t>
  </si>
  <si>
    <t>POWER ST PARKING GARAGE</t>
  </si>
  <si>
    <t>355 BROOK ST</t>
  </si>
  <si>
    <t>RICHMOND ST 196</t>
  </si>
  <si>
    <t>196 RICHMOND ST</t>
  </si>
  <si>
    <t>222 RICHMOND ST</t>
  </si>
  <si>
    <t>RICHMOND ST 233</t>
  </si>
  <si>
    <t>233 RICHMOND ST</t>
  </si>
  <si>
    <t>RICHMOND ST 222 PARKING GARAGE</t>
  </si>
  <si>
    <t>185 MEETING ST</t>
  </si>
  <si>
    <t>SHIP ST 070</t>
  </si>
  <si>
    <t>70 SHIP ST</t>
  </si>
  <si>
    <t>SOUTH MAIN ST 121</t>
  </si>
  <si>
    <t>121 SOUTH MAIN ST</t>
  </si>
  <si>
    <t>271 THAYER ST</t>
  </si>
  <si>
    <t>111 THAYER ST</t>
  </si>
  <si>
    <t>Current Replacement Cost</t>
  </si>
  <si>
    <t>Spec 
(HP)</t>
  </si>
  <si>
    <t>Type(7)</t>
  </si>
  <si>
    <t>FILTH2O</t>
  </si>
  <si>
    <t>FILTRATION, WATER</t>
  </si>
  <si>
    <t>GEN-GAS</t>
  </si>
  <si>
    <t>EMERGENCY GENERATOR, GAS</t>
  </si>
  <si>
    <t>PUMP, GLYCOL</t>
  </si>
  <si>
    <t>PUFZBLD</t>
  </si>
  <si>
    <t>PUMP, FREEZE OR BLEND</t>
  </si>
  <si>
    <t>TRMDUCT</t>
  </si>
  <si>
    <t>TERMINAL UNITS, DUCT HEATER</t>
  </si>
  <si>
    <t>AQUA-PURE</t>
  </si>
  <si>
    <t>AQUA-PURE (3M COMPANY)</t>
  </si>
  <si>
    <t>ASCO</t>
  </si>
  <si>
    <t>ASCO POWER (EMERSON)</t>
  </si>
  <si>
    <t>COMPU-AIRE</t>
  </si>
  <si>
    <t>COMPU-AIRE, INC.</t>
  </si>
  <si>
    <t>FIRETROL</t>
  </si>
  <si>
    <t>FIRETROL PROTECTION SYSTEMS INC.</t>
  </si>
  <si>
    <t>INDEECO</t>
  </si>
  <si>
    <t>INDEECO ELECTRIC HEATING AND CONTROLS</t>
  </si>
  <si>
    <t>JOSLYNCLRK</t>
  </si>
  <si>
    <t>JOSLYN CLARK (DANAHER SPECIALTY PRODUCTS)</t>
  </si>
  <si>
    <t>METRON</t>
  </si>
  <si>
    <t>METRON INC. (HUBBELL)</t>
  </si>
  <si>
    <t>MUNTERS</t>
  </si>
  <si>
    <t>NEPTRONIC</t>
  </si>
  <si>
    <t>NEPTRONIC (NEP INC.)</t>
  </si>
  <si>
    <t>TORNATECH</t>
  </si>
  <si>
    <t>TORNATECH INC.</t>
  </si>
  <si>
    <t>TPI-CORP</t>
  </si>
  <si>
    <t>TPI CORP. (MARKEL, RAYWALL, REDD-I, FOSTORIA, HOTPOD)</t>
  </si>
  <si>
    <t>ZENITH</t>
  </si>
  <si>
    <t>ZENITH (GE ENERGY)</t>
  </si>
  <si>
    <t>85 WATERMAN ST</t>
  </si>
  <si>
    <t>184 HOPE ST</t>
  </si>
  <si>
    <t>173 MEETING ST</t>
  </si>
  <si>
    <t>175 MEETING ST</t>
  </si>
  <si>
    <t>164 ANGELL ST</t>
  </si>
  <si>
    <t>BROOK250</t>
  </si>
  <si>
    <t>BROOK ST 250</t>
  </si>
  <si>
    <t>250 BROOK ST</t>
  </si>
  <si>
    <t>69 WATERMAN ST</t>
  </si>
  <si>
    <t>208 MEETING ST</t>
  </si>
  <si>
    <t>116 THAYER ST</t>
  </si>
  <si>
    <t>41 CHARLESFIELD ST</t>
  </si>
  <si>
    <t>39 CHARLESFIELD ST</t>
  </si>
  <si>
    <t>40 CHARLESFIELD ST</t>
  </si>
  <si>
    <t>44 CHARLESFIELD ST</t>
  </si>
  <si>
    <t>82 THAYER ST</t>
  </si>
  <si>
    <t>47 CHARLESFIELD ST</t>
  </si>
  <si>
    <t>71 WATERMAN ST</t>
  </si>
  <si>
    <t>20 PROSPECT ST</t>
  </si>
  <si>
    <t>17 BENEVOLENT ST</t>
  </si>
  <si>
    <t>13 BENEVOLENT ST</t>
  </si>
  <si>
    <t>11 BENEVOLENT ST</t>
  </si>
  <si>
    <t>180 THAYER ST</t>
  </si>
  <si>
    <t>64 COLLEGE ST</t>
  </si>
  <si>
    <t>83 WATERMAN ST</t>
  </si>
  <si>
    <t>115 GEORGE ST</t>
  </si>
  <si>
    <t>108 GEORGE ST</t>
  </si>
  <si>
    <t>121 WATERMAN ST</t>
  </si>
  <si>
    <t>206 MEETING ST</t>
  </si>
  <si>
    <t>258 INDIA ST</t>
  </si>
  <si>
    <t>225 HOPE ST</t>
  </si>
  <si>
    <t>306 THAYER ST</t>
  </si>
  <si>
    <t>308 THAYER ST</t>
  </si>
  <si>
    <t>300 THAYER ST</t>
  </si>
  <si>
    <t>29 BROWN ST</t>
  </si>
  <si>
    <t>229 HOPE ST</t>
  </si>
  <si>
    <t>171 CUSHING ST</t>
  </si>
  <si>
    <t>233 HOPE ST</t>
  </si>
  <si>
    <t>79 WATERMAN ST</t>
  </si>
  <si>
    <t>81 WATERMAN ST</t>
  </si>
  <si>
    <t>201 THAYER ST</t>
  </si>
  <si>
    <t>70 GEORGE ST</t>
  </si>
  <si>
    <t>7 YOUNG ORCHARD ST</t>
  </si>
  <si>
    <t>1 PROSPECT ST</t>
  </si>
  <si>
    <t>103 THAYER ST</t>
  </si>
  <si>
    <t>31 BROWN ST</t>
  </si>
  <si>
    <t>90 GEORGE ST</t>
  </si>
  <si>
    <t>202 MEETING ST</t>
  </si>
  <si>
    <t>NEW (&lt;2YRS OLD), RELIABLE IN PERFECT CONDITION</t>
  </si>
  <si>
    <t>1-VERYGOOD</t>
  </si>
  <si>
    <t>2-GOOD</t>
  </si>
  <si>
    <t>3-FAIR</t>
  </si>
  <si>
    <t>4-POOR</t>
  </si>
  <si>
    <t>AIRSCRL</t>
  </si>
  <si>
    <t>AIR COMPRESSOR, SCROLL</t>
  </si>
  <si>
    <t>ENVIROCHMB</t>
  </si>
  <si>
    <t>ENVICMB</t>
  </si>
  <si>
    <t>FILTAIR</t>
  </si>
  <si>
    <t>FILTRATION, AIR</t>
  </si>
  <si>
    <t>FUMHOOD</t>
  </si>
  <si>
    <t>STRAINERS</t>
  </si>
  <si>
    <t>STRAINERS AND SEPARATORS</t>
  </si>
  <si>
    <t>SOLIDIN</t>
  </si>
  <si>
    <t>SOLIDS INTERCEPTOR</t>
  </si>
  <si>
    <t>CONVIRON</t>
  </si>
  <si>
    <t>EGC</t>
  </si>
  <si>
    <t>ENVIRONMENTAL GROWTH CHAMBERS</t>
  </si>
  <si>
    <t>AC-RACK</t>
  </si>
  <si>
    <t>TNKGLYC</t>
  </si>
  <si>
    <t>TANK, GLYCOL FEED STATION</t>
  </si>
  <si>
    <t>ANNEXAIR</t>
  </si>
  <si>
    <t>ANNEX-AIR</t>
  </si>
  <si>
    <t>FARMTEK</t>
  </si>
  <si>
    <t>HAMILTON SCIENTIFIC LLC</t>
  </si>
  <si>
    <t>HONDA</t>
  </si>
  <si>
    <t>AMERICAN HONDA MOTOR CO. INC</t>
  </si>
  <si>
    <t>CTDRYCL</t>
  </si>
  <si>
    <t>COOLING TOWER, DRY COOLER</t>
  </si>
  <si>
    <t>DOROHDM</t>
  </si>
  <si>
    <t>DOOR, OVERHEAD-MANUAL</t>
  </si>
  <si>
    <t>DOROHDA</t>
  </si>
  <si>
    <t>DOOR, OVERHEAD-AUTOMATIC</t>
  </si>
  <si>
    <t>HWH-IND</t>
  </si>
  <si>
    <t>HOT WATER HEATER, INDIRECT FIRE</t>
  </si>
  <si>
    <t>LIGHTNING</t>
  </si>
  <si>
    <t>LIGHTNING PROTECTION</t>
  </si>
  <si>
    <t>LITNING</t>
  </si>
  <si>
    <t>RAINWATER</t>
  </si>
  <si>
    <t>RAINWATER RECLAMATION SYSTEM</t>
  </si>
  <si>
    <t>RAINWTR</t>
  </si>
  <si>
    <t>ADVNTGCNTL</t>
  </si>
  <si>
    <t>ADVANTAGE CONTROLS</t>
  </si>
  <si>
    <t>AMIAD</t>
  </si>
  <si>
    <t>AMIAD WATER SYSTEMS (PEP FILTERS)</t>
  </si>
  <si>
    <t>BITZER</t>
  </si>
  <si>
    <t>BITZER US INC.</t>
  </si>
  <si>
    <t>BPE</t>
  </si>
  <si>
    <t>BURT PROCESS EQUIPMENT</t>
  </si>
  <si>
    <t>EATON</t>
  </si>
  <si>
    <t>EATON POWER SYSTEMS</t>
  </si>
  <si>
    <t>EMERGI-LIT</t>
  </si>
  <si>
    <t>EMERGI-LITE</t>
  </si>
  <si>
    <t>JAY-SMITH</t>
  </si>
  <si>
    <t>JAY R. SMITH MFG. CO.</t>
  </si>
  <si>
    <t>METROPLITN</t>
  </si>
  <si>
    <t>METROPOLITAN INDUSTRIES INC.</t>
  </si>
  <si>
    <t>MUELLER</t>
  </si>
  <si>
    <t>MUELLER (PAUL MUELLER COMPANY)</t>
  </si>
  <si>
    <t>PEERLESS-P</t>
  </si>
  <si>
    <t>PEERLESS PUMP COMPANY</t>
  </si>
  <si>
    <t>PHOENIX</t>
  </si>
  <si>
    <t>PHOENIX CONTROLS</t>
  </si>
  <si>
    <t>SIKA</t>
  </si>
  <si>
    <t>SIKA CORPORATION (SARNAFIL)</t>
  </si>
  <si>
    <t>STERIS</t>
  </si>
  <si>
    <t>STERIS CORPORATION</t>
  </si>
  <si>
    <t>TITUS</t>
  </si>
  <si>
    <t>TITUS HVAC</t>
  </si>
  <si>
    <t>TROX</t>
  </si>
  <si>
    <t>TROX USA INC.</t>
  </si>
  <si>
    <t>VC-SYSTEMS</t>
  </si>
  <si>
    <t>VC SYSTEMS AND CONTROLS INC.</t>
  </si>
  <si>
    <t>WESSELS</t>
  </si>
  <si>
    <t>WESSELS TANK CO.</t>
  </si>
  <si>
    <t>BIO-MED GRIMSHAW-GUDEWICZ</t>
  </si>
  <si>
    <t>90 THAYER ST</t>
  </si>
  <si>
    <t>MARSTON BOATHOUSE</t>
  </si>
  <si>
    <t>MEEHAN AUDITORIUM</t>
  </si>
  <si>
    <t>WATSON CENTER FOR INFORMATION TECH</t>
  </si>
  <si>
    <t>EQ_ID</t>
  </si>
  <si>
    <t>No.</t>
  </si>
  <si>
    <t>CHLSCRW</t>
  </si>
  <si>
    <t>CHILLER, SCREW</t>
  </si>
  <si>
    <t>DOREMRG</t>
  </si>
  <si>
    <t>DOOR, EMERGENCY EGRESS/FIRE</t>
  </si>
  <si>
    <t>ELHTTRC</t>
  </si>
  <si>
    <t>ELECTRICAL SYS, HEAT TRACE PANEL</t>
  </si>
  <si>
    <t>MONNGAS</t>
  </si>
  <si>
    <t>MONITORING SYSTEM, NATURAL GAS</t>
  </si>
  <si>
    <t>PU-PROC</t>
  </si>
  <si>
    <t>PUMP, PROCESS WATER</t>
  </si>
  <si>
    <t>TNKAIRS</t>
  </si>
  <si>
    <t>TANK, AIR SEPARATOR</t>
  </si>
  <si>
    <t>TANK, DEAERATOR</t>
  </si>
  <si>
    <t>TANK, CONDENSATE-MAIN RECEIVER</t>
  </si>
  <si>
    <t>TNKCOND</t>
  </si>
  <si>
    <t>TANK, CONDENSATE</t>
  </si>
  <si>
    <t>VALVE, CONTROL-DDC</t>
  </si>
  <si>
    <t>VALVE, CONTROL-PNEUMATIC</t>
  </si>
  <si>
    <t>COLDZONE</t>
  </si>
  <si>
    <t>DRISTEEM</t>
  </si>
  <si>
    <t>DRISTEEM CORPORATION</t>
  </si>
  <si>
    <t>INNOVATAIR</t>
  </si>
  <si>
    <t>INNOVATIVE AIR TECHNOLOGIES</t>
  </si>
  <si>
    <t>LEVOLOR</t>
  </si>
  <si>
    <t>LEVOLOR WINDOW FASHIONS</t>
  </si>
  <si>
    <t>MSA</t>
  </si>
  <si>
    <t>MSA-THE SAFETY COMPANY</t>
  </si>
  <si>
    <t>NEPTUN-TEC</t>
  </si>
  <si>
    <t>NEPTUNE TECHNOLOGY GROUP INC.</t>
  </si>
  <si>
    <t>TEK-AIR</t>
  </si>
  <si>
    <t>TEK-AIR SYSTEMS INC.</t>
  </si>
  <si>
    <t>TOPP</t>
  </si>
  <si>
    <t>TOPP INDUSTRIES INC.</t>
  </si>
  <si>
    <t>WALCHEM</t>
  </si>
  <si>
    <t>WALCHEM, IWAKI AMERICA INC.</t>
  </si>
  <si>
    <t>Example Only:</t>
  </si>
  <si>
    <t>VERYGOOD</t>
  </si>
  <si>
    <t>1st &amp; 2nd floor</t>
  </si>
  <si>
    <t>AHU-1</t>
  </si>
  <si>
    <t>CP7.55XAXCHXXSXX</t>
  </si>
  <si>
    <t>472010C08248-04</t>
  </si>
  <si>
    <t>MFR DATE: 11/15/2010</t>
  </si>
  <si>
    <t>-VENDOR-</t>
  </si>
  <si>
    <t>3 YEARS
PARTS ONLY</t>
  </si>
  <si>
    <t>R410A, 4.2LBS</t>
  </si>
  <si>
    <t>1st floor commons</t>
  </si>
  <si>
    <t>22-QEP-4-60-11</t>
  </si>
  <si>
    <t>12265563 1011</t>
  </si>
  <si>
    <t>1 Year Manufacturer's Warranty for Defects</t>
  </si>
  <si>
    <t>A33</t>
  </si>
  <si>
    <t>7500 CFM</t>
  </si>
  <si>
    <t>15</t>
  </si>
  <si>
    <t>BKFL-IR</t>
  </si>
  <si>
    <t>BACKFLOW PREVENTER, IRRIGATION</t>
  </si>
  <si>
    <t>DOOR, FIRE GUARD</t>
  </si>
  <si>
    <t>FN-CIRC</t>
  </si>
  <si>
    <t>FAN, GENERAL CIRCULATION</t>
  </si>
  <si>
    <t>PUMP, BOOSTER-GAS</t>
  </si>
  <si>
    <t>PUMP, BOOSTER-WATER</t>
  </si>
  <si>
    <t>TNKHYDL</t>
  </si>
  <si>
    <t>AQUA-LAB</t>
  </si>
  <si>
    <t>AQUA LABORATORIES INC.</t>
  </si>
  <si>
    <t>BACHARACH</t>
  </si>
  <si>
    <t>BACHARACH INC.</t>
  </si>
  <si>
    <t>NANO</t>
  </si>
  <si>
    <t>NANO-PURIFICATION SOLUTIONS</t>
  </si>
  <si>
    <t>THAYER272</t>
  </si>
  <si>
    <t>272 THAYER ST</t>
  </si>
  <si>
    <t>THAYER ST 272</t>
  </si>
  <si>
    <t>EF-3</t>
  </si>
  <si>
    <t>003</t>
  </si>
  <si>
    <r>
      <rPr>
        <b/>
        <i/>
        <u/>
        <sz val="10"/>
        <color theme="0" tint="-0.499984740745262"/>
        <rFont val="Calibri"/>
        <family val="2"/>
        <scheme val="minor"/>
      </rPr>
      <t>FORMAT:</t>
    </r>
    <r>
      <rPr>
        <b/>
        <sz val="10"/>
        <color theme="0" tint="-0.499984740745262"/>
        <rFont val="Calibri"/>
        <family val="2"/>
        <scheme val="minor"/>
      </rPr>
      <t xml:space="preserve">
MOTOR: MAKE, MODEL#/CAT#/SPEC# or TYPE:, SN#, HP:,  RPM:, PH:, VOLTS:, AMPS:, PF:, DUTY CYCLE, FRAME:, ENCL:, INSUL CLASS:, NEMA RATING:, WEIGHT:</t>
    </r>
  </si>
  <si>
    <r>
      <rPr>
        <b/>
        <i/>
        <u/>
        <sz val="10"/>
        <color theme="0" tint="-0.499984740745262"/>
        <rFont val="Calibri"/>
        <family val="2"/>
        <scheme val="minor"/>
      </rPr>
      <t>EXAMPLE:</t>
    </r>
    <r>
      <rPr>
        <b/>
        <sz val="10"/>
        <color theme="0" tint="-0.499984740745262"/>
        <rFont val="Calibri"/>
        <family val="2"/>
        <scheme val="minor"/>
      </rPr>
      <t xml:space="preserve">
MOTOR: BALDOR RELIANCE CAT#VM3111, SPEC#34F12-255, SN#W1111161326, HP:3/4, RPM:3450, PH:3, VOLTS:230/460, AMPS:2.6/1.3, PF:73, DUTY CYCLE:, FRAME:56C, ENCL:OPEN, INSUL CLASS:B, NEMA RATING:40C AMB-CONT</t>
    </r>
  </si>
  <si>
    <t>Inventory Y/N</t>
  </si>
  <si>
    <t>Action Notes</t>
  </si>
  <si>
    <t>Keyword(10)</t>
  </si>
  <si>
    <t>YES</t>
  </si>
  <si>
    <t>NO</t>
  </si>
  <si>
    <t>AIR CONDITIONER, INROW RACK COOLING</t>
  </si>
  <si>
    <t>AHUMUAU</t>
  </si>
  <si>
    <t>AIR HANDLER, MAKEUP AIR UNIT</t>
  </si>
  <si>
    <t>AHUPAKG</t>
  </si>
  <si>
    <t>ELGENDK</t>
  </si>
  <si>
    <t>ELECTRICAL SYS, GENERATOR DOCK</t>
  </si>
  <si>
    <t>AMERIWATER</t>
  </si>
  <si>
    <t>CENTRAL FAN CO., INC.</t>
  </si>
  <si>
    <t>MCKEON</t>
  </si>
  <si>
    <t>MCKEON DOOR COMPANY</t>
  </si>
  <si>
    <t>NORTHSTAR</t>
  </si>
  <si>
    <t>NORTH STAR WATER CONDITIONING</t>
  </si>
  <si>
    <t>ROTH</t>
  </si>
  <si>
    <t>ROTH INDUSTRIES, INC. (ROTH NORTH AMERICA)</t>
  </si>
  <si>
    <t>170 HOPE ST</t>
  </si>
  <si>
    <t>WATER085</t>
  </si>
  <si>
    <t>WATERMAN ST 085</t>
  </si>
  <si>
    <t>AAF-MCQUAY</t>
  </si>
  <si>
    <t>AAF-MCQUAY GROUP INC. (DAIKIN INDUSTRIES)</t>
  </si>
  <si>
    <t>AMERICANWH</t>
  </si>
  <si>
    <t>AMERICAN WATER HEATERS</t>
  </si>
  <si>
    <t>CHALLENG-E</t>
  </si>
  <si>
    <t>CHALLENGER ELECTRICAL EQUIPMENT CORP.</t>
  </si>
  <si>
    <t>CLIMATE-M</t>
  </si>
  <si>
    <t>CLIMATE MASTER INC.</t>
  </si>
  <si>
    <t>CORDLEY</t>
  </si>
  <si>
    <t>CORDLEY/TEMPRITE (SUNROC)</t>
  </si>
  <si>
    <t>CROWNTONKA</t>
  </si>
  <si>
    <t>CROWNTONKA WALK-INS</t>
  </si>
  <si>
    <t>DESERTAIRE</t>
  </si>
  <si>
    <t>DESERT AIRE</t>
  </si>
  <si>
    <t>ENPRESS</t>
  </si>
  <si>
    <t>ENPRESS LLC</t>
  </si>
  <si>
    <t>GAST</t>
  </si>
  <si>
    <t>GAST MANUFACTURING INC.</t>
  </si>
  <si>
    <t>GILDOR</t>
  </si>
  <si>
    <t>GILDOR AUTOMATIC DOORS</t>
  </si>
  <si>
    <t>GSW</t>
  </si>
  <si>
    <t>GSW WATER HEATING</t>
  </si>
  <si>
    <t>HOFFMAN</t>
  </si>
  <si>
    <t>HOFFMAN SALES &amp; SPECIALTY CO., INC.</t>
  </si>
  <si>
    <t>ISTEC</t>
  </si>
  <si>
    <t>ISTEC CORPORATION</t>
  </si>
  <si>
    <t>ITRON</t>
  </si>
  <si>
    <t>ITRON INC.</t>
  </si>
  <si>
    <t>JEFFERSN-E</t>
  </si>
  <si>
    <t>JEFFERSON ELECTRIC INC.</t>
  </si>
  <si>
    <t>KEWAUNEE</t>
  </si>
  <si>
    <t>KEWAUNEE SCIENTIFIC CORPORATION</t>
  </si>
  <si>
    <t>LESLIE</t>
  </si>
  <si>
    <t>LESLIE CONTROLS INC.</t>
  </si>
  <si>
    <t>NORTEC</t>
  </si>
  <si>
    <t>NORTEC HUMIDITY INC.</t>
  </si>
  <si>
    <t>PARKER-HAN</t>
  </si>
  <si>
    <t>PARKER HANNIFIN CORP. (BALSTON)</t>
  </si>
  <si>
    <t>PEERLESS-B</t>
  </si>
  <si>
    <t>PEERLESS BOILER (PB) HEAT, LLC</t>
  </si>
  <si>
    <t>RENEWAIRE</t>
  </si>
  <si>
    <t>RENEWAIRE ENERGY RECOVERY VENTILATION</t>
  </si>
  <si>
    <t>SUNBELT</t>
  </si>
  <si>
    <t>SUNBELT TRANSFORMER, LTD.</t>
  </si>
  <si>
    <t>TZONE</t>
  </si>
  <si>
    <t>THERMAL ZONE</t>
  </si>
  <si>
    <t>WALDNER</t>
  </si>
  <si>
    <t>WALDNER LABOREINRICHTUNGEN GMBH &amp; CO. KG</t>
  </si>
  <si>
    <t>WATERSAVER</t>
  </si>
  <si>
    <t>WATER SAVER FAUCET CO.</t>
  </si>
  <si>
    <t>Record PM Use</t>
  </si>
  <si>
    <t>AC-PAKG</t>
  </si>
  <si>
    <t>AIR CONDITIONER, PACKAGE SYSTEM</t>
  </si>
  <si>
    <t>ELDSPNL</t>
  </si>
  <si>
    <t>ELECTRICAL SYS, DISTRIBUTION PANEL</t>
  </si>
  <si>
    <t>FIRE ALARM, SMK/CO OR COMBO DEVICES</t>
  </si>
  <si>
    <t>FA-PULL</t>
  </si>
  <si>
    <t>FIRE ALARM, PULL STATION</t>
  </si>
  <si>
    <t>STMTRAP</t>
  </si>
  <si>
    <t>ACME-ELEC</t>
  </si>
  <si>
    <t>ACME ELECTRIC</t>
  </si>
  <si>
    <t>ARMSTRINTL</t>
  </si>
  <si>
    <t>ARMSTRONG INTERNATIONAL</t>
  </si>
  <si>
    <t>BADGMET</t>
  </si>
  <si>
    <t>BADGER METER, INC.</t>
  </si>
  <si>
    <t>BELIMO</t>
  </si>
  <si>
    <t>BLIER</t>
  </si>
  <si>
    <t>BLIER INC.</t>
  </si>
  <si>
    <t>CHIFAUCETS</t>
  </si>
  <si>
    <t>CHICAGO FAUCETS</t>
  </si>
  <si>
    <t>CHRONOMIT</t>
  </si>
  <si>
    <t>CHRONOMITE, INC.</t>
  </si>
  <si>
    <t>CLASSMOD</t>
  </si>
  <si>
    <t>CLASSIC MODULAR SYSTEMS INC.</t>
  </si>
  <si>
    <t>FLEXIM</t>
  </si>
  <si>
    <t>FLOTRONICS</t>
  </si>
  <si>
    <t>FLOTRONICS INC.</t>
  </si>
  <si>
    <t>GOULD-WAT</t>
  </si>
  <si>
    <t>GOULDS WATER TECHNOLOGY</t>
  </si>
  <si>
    <t>GRDN-PIATT</t>
  </si>
  <si>
    <t>GORDON-PIATT</t>
  </si>
  <si>
    <t>HALSEY TAYLOR</t>
  </si>
  <si>
    <t>HAYES-PUMP</t>
  </si>
  <si>
    <t>HAYES PUMP INC.</t>
  </si>
  <si>
    <t>HUNTERDOUG</t>
  </si>
  <si>
    <t>HUNTER DOUGLAS CONTRACT (NYSAN SOLAR)</t>
  </si>
  <si>
    <t>INSTA-TEMP</t>
  </si>
  <si>
    <t>INSTANT-TEMP</t>
  </si>
  <si>
    <t>LABCRAFT</t>
  </si>
  <si>
    <t>LAB CRAFTERS</t>
  </si>
  <si>
    <t>LEAINTL</t>
  </si>
  <si>
    <t>LEA INTERNATIONAL INC.</t>
  </si>
  <si>
    <t>LOREN</t>
  </si>
  <si>
    <t>MOTT</t>
  </si>
  <si>
    <t>MOTT MANUFACTURING LTD.</t>
  </si>
  <si>
    <t>MUNCHKIN</t>
  </si>
  <si>
    <t>NUAIRE</t>
  </si>
  <si>
    <t>NUAIRE, INC.</t>
  </si>
  <si>
    <t>WTRFILTCO</t>
  </si>
  <si>
    <t>WATER FILTER COMPANY INC.</t>
  </si>
  <si>
    <t>345 BROOK ST</t>
  </si>
  <si>
    <t>HOPE170</t>
  </si>
  <si>
    <t>HOPE ST 170</t>
  </si>
  <si>
    <t>SHIPST026</t>
  </si>
  <si>
    <t>SHIP ST 026</t>
  </si>
  <si>
    <t>26 SHIP ST</t>
  </si>
  <si>
    <t>HILLELHSE</t>
  </si>
  <si>
    <t>HILLEL HOUSE</t>
  </si>
  <si>
    <t>80 BROWN ST</t>
  </si>
  <si>
    <t>AMC</t>
  </si>
  <si>
    <t>AMERICAN METER COMPANY</t>
  </si>
  <si>
    <t>AMCO</t>
  </si>
  <si>
    <t>AMERICANAQ</t>
  </si>
  <si>
    <t>AMERICAN AQUA SYSTEMS</t>
  </si>
  <si>
    <t>ASC</t>
  </si>
  <si>
    <t>AIR SYSTEM COMPONENTS INC.</t>
  </si>
  <si>
    <t>AUMA</t>
  </si>
  <si>
    <t>AUTOTROL</t>
  </si>
  <si>
    <t>AUTOTROL CORP</t>
  </si>
  <si>
    <t>BAKER</t>
  </si>
  <si>
    <t>THE BAKER COMPANY (BAKER, RUSKINN &amp; DOMETIC)</t>
  </si>
  <si>
    <t>BETTIS</t>
  </si>
  <si>
    <t>BIOSYSTEMS</t>
  </si>
  <si>
    <t>BIOSYSTEMS (HONEYWELL)</t>
  </si>
  <si>
    <t>BOSCH</t>
  </si>
  <si>
    <t>BUCHER-HYD</t>
  </si>
  <si>
    <t>BUCHER HYDRAULICS CANADA (FLUID PACK)</t>
  </si>
  <si>
    <t>CARLON</t>
  </si>
  <si>
    <t>CARLON METER</t>
  </si>
  <si>
    <t>CASH-ACME</t>
  </si>
  <si>
    <t>CASH ACME</t>
  </si>
  <si>
    <t>CHAMPION PNEUMATIC (GARDNER DENVER)</t>
  </si>
  <si>
    <t>COOPER INDUSTRIES/POWER SYSTEMS</t>
  </si>
  <si>
    <t>CUTLER-HAM</t>
  </si>
  <si>
    <t>CUTLER-HAMMER MANUFACTURING CO.</t>
  </si>
  <si>
    <t>DANFOSS</t>
  </si>
  <si>
    <t>DANFOSS GROUP/GRAHAM</t>
  </si>
  <si>
    <t>DELHI</t>
  </si>
  <si>
    <t>DELHI INDUSTRIES, INC.</t>
  </si>
  <si>
    <t>DELTA-ELEC</t>
  </si>
  <si>
    <t>DELTA ELECTRO POWER</t>
  </si>
  <si>
    <t>DIVTECH</t>
  </si>
  <si>
    <t>DIVERSITECH</t>
  </si>
  <si>
    <t>DRY-COOL</t>
  </si>
  <si>
    <t>DRY COOLERS, INC.</t>
  </si>
  <si>
    <t>DYNASONICS</t>
  </si>
  <si>
    <t>EBCO</t>
  </si>
  <si>
    <t>EBM</t>
  </si>
  <si>
    <t>EBM-PAPST INC.</t>
  </si>
  <si>
    <t>ECSHERM</t>
  </si>
  <si>
    <t>E C SHERMAN CO, INC.</t>
  </si>
  <si>
    <t>EDSTROM</t>
  </si>
  <si>
    <t>EDSTROM INDUSTRIES, INC.</t>
  </si>
  <si>
    <t>EEMAX</t>
  </si>
  <si>
    <t>EEMAX (HOT WATER SOLUTIONS)</t>
  </si>
  <si>
    <t>ELLIS</t>
  </si>
  <si>
    <t>ELLIS &amp; WATTS GLOBAL INDUSTRIES, INC.</t>
  </si>
  <si>
    <t>ELSTER</t>
  </si>
  <si>
    <t>ELSTER AMERICAN METER</t>
  </si>
  <si>
    <t>EMON</t>
  </si>
  <si>
    <t>E-MON CORP.</t>
  </si>
  <si>
    <t>EMPIRE</t>
  </si>
  <si>
    <t>EMPIRE ELECTRIC PRODUCTS CO.</t>
  </si>
  <si>
    <t>FANTECH</t>
  </si>
  <si>
    <t>FANTECH USA</t>
  </si>
  <si>
    <t>FIRE-LITE</t>
  </si>
  <si>
    <t>FIRE LITE ALARMS (HONEYWELL)</t>
  </si>
  <si>
    <t>FLEXIM (FLEXIBLE INDUSTRIES GMBH)</t>
  </si>
  <si>
    <t>FCI</t>
  </si>
  <si>
    <t>FIRE CONTROL INSTRUMENTS, INC.</t>
  </si>
  <si>
    <t>GARRATT-C</t>
  </si>
  <si>
    <t>GARRATT-CALLAHAN COMPANY</t>
  </si>
  <si>
    <t>GENESIS-IN</t>
  </si>
  <si>
    <t>GENESIS INTERNATIONAL, INC.</t>
  </si>
  <si>
    <t>GENAIR</t>
  </si>
  <si>
    <t>GENERAL AIR PRODUCTS</t>
  </si>
  <si>
    <t>GENSIGNAL</t>
  </si>
  <si>
    <t>GENERAL SIGNAL CORP.</t>
  </si>
  <si>
    <t>GRAHAM CORPORATION</t>
  </si>
  <si>
    <t>HALSEY-T</t>
  </si>
  <si>
    <t>HAMMOND</t>
  </si>
  <si>
    <t>HAMMOND POWER SOLUTIONS</t>
  </si>
  <si>
    <t>HAYES-IND</t>
  </si>
  <si>
    <t xml:space="preserve">HAYES INDUSTRIES LTD. </t>
  </si>
  <si>
    <t>HPC</t>
  </si>
  <si>
    <t>HEARTH PRODUCTS CONTROLS CO.</t>
  </si>
  <si>
    <t>HEATPIPE</t>
  </si>
  <si>
    <t>HEAT PIPE TECHNOLOGY, INC.</t>
  </si>
  <si>
    <t>HERSEY</t>
  </si>
  <si>
    <t>HERSEY METERS (MUELLER SYSTEMS)</t>
  </si>
  <si>
    <t>INTL-ENV</t>
  </si>
  <si>
    <t>INTERNATIONAL ENVIRONMENTAL</t>
  </si>
  <si>
    <t>INSINK</t>
  </si>
  <si>
    <t>INSINKERATOR</t>
  </si>
  <si>
    <t>JDS</t>
  </si>
  <si>
    <t>JDS TOOLS</t>
  </si>
  <si>
    <t>KANALFLAKT</t>
  </si>
  <si>
    <t>KELEK</t>
  </si>
  <si>
    <t>KELLEY</t>
  </si>
  <si>
    <t>KELLEY (4FRONT ENGINEERED SOLUTIONS, INC.)</t>
  </si>
  <si>
    <t>KENNEDY</t>
  </si>
  <si>
    <t>KENNEDY VALVE CO.</t>
  </si>
  <si>
    <t>KENT</t>
  </si>
  <si>
    <t>LOBEE</t>
  </si>
  <si>
    <t xml:space="preserve">LOBEE PUMP &amp; MACHINERY CO. </t>
  </si>
  <si>
    <t>MAGNETROL</t>
  </si>
  <si>
    <t>MAGNETROL INTERNATIONAL</t>
  </si>
  <si>
    <t>MCS</t>
  </si>
  <si>
    <t>MEASUREMENT CONTROL SYSTEMS</t>
  </si>
  <si>
    <t>MIFAB</t>
  </si>
  <si>
    <t>MIFAB, INC.</t>
  </si>
  <si>
    <t>MILBANK</t>
  </si>
  <si>
    <t>MILBANK MFG. CO.</t>
  </si>
  <si>
    <t>MIRUS</t>
  </si>
  <si>
    <t>MIRUS INTERNATIONAL INC.</t>
  </si>
  <si>
    <t>MODINE</t>
  </si>
  <si>
    <t>MODINE MANUFACTURING COMPANY</t>
  </si>
  <si>
    <t>MTA-SPA</t>
  </si>
  <si>
    <t xml:space="preserve">M.T.A. S.p.A. </t>
  </si>
  <si>
    <t>MTE-CORP</t>
  </si>
  <si>
    <t>MTE CORPORATION</t>
  </si>
  <si>
    <t>MULELIGHT</t>
  </si>
  <si>
    <t>MULE LIGHTING</t>
  </si>
  <si>
    <t>NATLSC</t>
  </si>
  <si>
    <t>NATIONAL SWITCHBOARD CORP.</t>
  </si>
  <si>
    <t>NIDEC-MTR</t>
  </si>
  <si>
    <t>NIDEC MOTOR CORP.</t>
  </si>
  <si>
    <t>OBERDORFER</t>
  </si>
  <si>
    <t>OBERDORFER PUMPS</t>
  </si>
  <si>
    <t>OMNTEC</t>
  </si>
  <si>
    <t>OMNTEC MFG., INC.</t>
  </si>
  <si>
    <t>PEP-FILTER</t>
  </si>
  <si>
    <t>PEP FILTERS, INC.</t>
  </si>
  <si>
    <t>PFANN</t>
  </si>
  <si>
    <t>PFANNENBERG INC.</t>
  </si>
  <si>
    <t>PHILIPS</t>
  </si>
  <si>
    <t>KONINKLIJKE PHILIPS N.V.</t>
  </si>
  <si>
    <t>POLARIS-HX</t>
  </si>
  <si>
    <t>POLARIS PLATE HEAT EXCHANGERS</t>
  </si>
  <si>
    <t>PRECISIONB</t>
  </si>
  <si>
    <t>PRECISION BOILERS, LLC.</t>
  </si>
  <si>
    <t>PREF-UTIL</t>
  </si>
  <si>
    <t>PREFERRED UTILITIES MANUFACTURING CORP.</t>
  </si>
  <si>
    <t>PROCESS</t>
  </si>
  <si>
    <t>PROCESS EFFICIENCY PRODUCTS INC.</t>
  </si>
  <si>
    <t>PROV-WTR</t>
  </si>
  <si>
    <t>PROVIDENCE WATER</t>
  </si>
  <si>
    <t>PRYCO</t>
  </si>
  <si>
    <t>PRYCO, INC.</t>
  </si>
  <si>
    <t>REED-NATL</t>
  </si>
  <si>
    <t>REED NATIONAL CORP. (MESTEK INC.)</t>
  </si>
  <si>
    <t>SANGAMO</t>
  </si>
  <si>
    <t>SCHLUM</t>
  </si>
  <si>
    <t>SCHLUMBERGER</t>
  </si>
  <si>
    <t>SENSUS</t>
  </si>
  <si>
    <t>SHIPCO</t>
  </si>
  <si>
    <t>SHIPCO PUMPS</t>
  </si>
  <si>
    <t>SMITH-CAST</t>
  </si>
  <si>
    <t>SMITH CAST IRON BOILERS</t>
  </si>
  <si>
    <t>SOLA</t>
  </si>
  <si>
    <t>SOLA BASIC INDUSTRIES, INC.</t>
  </si>
  <si>
    <t>SPIROTHERM</t>
  </si>
  <si>
    <t xml:space="preserve">SPIROTHERM, INC. </t>
  </si>
  <si>
    <t>STRUCTFIBE</t>
  </si>
  <si>
    <t>STRUCTURAL FIBERS WEST</t>
  </si>
  <si>
    <t>SUMITOMO</t>
  </si>
  <si>
    <t>SUMITOMO HEAVY INDUSTRIES, LTD.</t>
  </si>
  <si>
    <t>SUN-ELECT</t>
  </si>
  <si>
    <t>SUN ELECTRIC PRODUCTS, INC.</t>
  </si>
  <si>
    <t>TED-REED</t>
  </si>
  <si>
    <t>TED REED THERMAL INC.</t>
  </si>
  <si>
    <t>THOMAS</t>
  </si>
  <si>
    <t>THOMAS PUMP</t>
  </si>
  <si>
    <t>TR-ELECT</t>
  </si>
  <si>
    <t>T&amp;R ELECTRIC SUPPLY CO INC.</t>
  </si>
  <si>
    <t>VENT-AXIA</t>
  </si>
  <si>
    <t>VENT-AXIA LTD.</t>
  </si>
  <si>
    <t>WATSON-MCD</t>
  </si>
  <si>
    <t>WATSON MCDANIEL COMPANY</t>
  </si>
  <si>
    <t>WATER-LAB</t>
  </si>
  <si>
    <t>WATER SERVICE LABORATORIES INC.</t>
  </si>
  <si>
    <t>WILLIAMS-P</t>
  </si>
  <si>
    <t>WILLIAMS PRODUCTS</t>
  </si>
  <si>
    <t>ZEKS</t>
  </si>
  <si>
    <t>ZEKS COMPRESSED AIR SOLUTIONS</t>
  </si>
  <si>
    <t>APPLIANCES</t>
  </si>
  <si>
    <t>APPLICS</t>
  </si>
  <si>
    <t>MONFUEL</t>
  </si>
  <si>
    <t>MONITORING SYSTEM, FUEL</t>
  </si>
  <si>
    <t>Spec (COOLING CAPCITY/TONS)</t>
  </si>
  <si>
    <t>Spec 
(HEATING CAPACITY/
BTU/Hr)</t>
  </si>
  <si>
    <t>Indicates required fields with predefined or "pick-list" value entries. (See references for more info on these values)</t>
  </si>
  <si>
    <r>
      <rPr>
        <i/>
        <sz val="11"/>
        <color theme="1"/>
        <rFont val="Calibri"/>
        <family val="2"/>
        <scheme val="minor"/>
      </rPr>
      <t>"Status ref"</t>
    </r>
    <r>
      <rPr>
        <sz val="11"/>
        <color theme="1"/>
        <rFont val="Calibri"/>
        <family val="2"/>
        <scheme val="minor"/>
      </rPr>
      <t xml:space="preserve"> tab</t>
    </r>
  </si>
  <si>
    <r>
      <rPr>
        <b/>
        <i/>
        <u/>
        <sz val="10"/>
        <color theme="0" tint="-0.499984740745262"/>
        <rFont val="Calibri"/>
        <family val="2"/>
        <scheme val="minor"/>
      </rPr>
      <t>EXAMPLE:</t>
    </r>
    <r>
      <rPr>
        <b/>
        <sz val="10"/>
        <color theme="0" tint="-0.499984740745262"/>
        <rFont val="Calibri"/>
        <family val="2"/>
        <scheme val="minor"/>
      </rPr>
      <t xml:space="preserve">
FILTERS:
PRE: [X6] MERV8 24X12X4, [X6] MERV8 24X24X4 AIR GUARD [DP 4-40 MAX]
FINAL: [X3] MERV14 24X24X12 METAL CASE SYNTHETIC RIGID CELL WITH HEADER (16443FS), [X3] MERV14 24X12X12 METAL CASE SYNTHETIC RIGID CELL WITH HEADER (16440FS).</t>
    </r>
  </si>
  <si>
    <t>[X1] 4L490 (A47)</t>
  </si>
  <si>
    <t>UNIT INCLUDES ENERGY RECOVERY WHEEL</t>
  </si>
  <si>
    <t>GREASE FITTING ON MOTOR
-OR-
MOTOR HAS SEALED BEARING</t>
  </si>
  <si>
    <t>$$</t>
  </si>
  <si>
    <t>Spec (FILTERS)</t>
  </si>
  <si>
    <t>ALDES</t>
  </si>
  <si>
    <t>AMERICAN ALDES VENTILATION CORP.</t>
  </si>
  <si>
    <t>Full listing and descriptions of asset Status'</t>
  </si>
  <si>
    <r>
      <rPr>
        <sz val="26"/>
        <color theme="0"/>
        <rFont val="Bookman Old Style"/>
        <family val="1"/>
      </rPr>
      <t>BROWN UNIVERSITY</t>
    </r>
    <r>
      <rPr>
        <sz val="28"/>
        <color theme="0"/>
        <rFont val="Bookman Old Style"/>
        <family val="1"/>
      </rPr>
      <t xml:space="preserve">
</t>
    </r>
    <r>
      <rPr>
        <sz val="16"/>
        <color theme="0"/>
        <rFont val="Bookman Old Style"/>
        <family val="1"/>
      </rPr>
      <t>FACILITIES MANAGEMENT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0" tint="-0.14999847407452621"/>
        <rFont val="Calibri"/>
        <family val="2"/>
        <scheme val="minor"/>
      </rPr>
      <t>BUILDING INPUT DATA FORM</t>
    </r>
  </si>
  <si>
    <t>NO ACTION</t>
  </si>
  <si>
    <t/>
  </si>
  <si>
    <t>AIR HANDLER, PACKAGE/ROOFTOP UNIT</t>
  </si>
  <si>
    <t>PROVIDE LOCATION LIST</t>
  </si>
  <si>
    <t>BURNER INFO TO BE INCLUDED WITH BOILER SPEC INFO</t>
  </si>
  <si>
    <t>SPEC</t>
  </si>
  <si>
    <t>MAIN HTHW/CHW LOOP ISOLATION ONLY</t>
  </si>
  <si>
    <t>INCLUDE ON PARENT ASSET SPEC INFO</t>
  </si>
  <si>
    <r>
      <rPr>
        <b/>
        <sz val="8"/>
        <color theme="0"/>
        <rFont val="Calibri"/>
        <family val="2"/>
        <scheme val="minor"/>
      </rPr>
      <t xml:space="preserve">EQUIP </t>
    </r>
    <r>
      <rPr>
        <sz val="8"/>
        <color theme="0"/>
        <rFont val="Calibri"/>
        <family val="2"/>
        <scheme val="minor"/>
      </rPr>
      <t xml:space="preserve">     - ONE RECORD/ID PER ASSET
</t>
    </r>
    <r>
      <rPr>
        <b/>
        <sz val="8"/>
        <color theme="0"/>
        <rFont val="Calibri"/>
        <family val="2"/>
        <scheme val="minor"/>
      </rPr>
      <t>FACILITY</t>
    </r>
    <r>
      <rPr>
        <sz val="8"/>
        <color theme="0"/>
        <rFont val="Calibri"/>
        <family val="2"/>
        <scheme val="minor"/>
      </rPr>
      <t xml:space="preserve"> - ONE RECORD/ID FOR ALL LIKE ITEMS AT FACILITY. PROVIDE LIST BY TYPE/LOCATION.
</t>
    </r>
    <r>
      <rPr>
        <b/>
        <sz val="8"/>
        <color theme="0"/>
        <rFont val="Calibri"/>
        <family val="2"/>
        <scheme val="minor"/>
      </rPr>
      <t>SPEC</t>
    </r>
    <r>
      <rPr>
        <sz val="8"/>
        <color theme="0"/>
        <rFont val="Calibri"/>
        <family val="2"/>
        <scheme val="minor"/>
      </rPr>
      <t xml:space="preserve">        - ASSET INFORMATION IS TO BE INCLUDED UNDER PARENT ASSET INFORMATION</t>
    </r>
  </si>
  <si>
    <r>
      <rPr>
        <u/>
        <sz val="8"/>
        <color theme="0"/>
        <rFont val="Calibri"/>
        <family val="2"/>
        <scheme val="minor"/>
      </rPr>
      <t>NOTES:</t>
    </r>
    <r>
      <rPr>
        <b/>
        <sz val="8"/>
        <color theme="0"/>
        <rFont val="Calibri"/>
        <family val="2"/>
        <scheme val="minor"/>
      </rPr>
      <t/>
    </r>
  </si>
  <si>
    <r>
      <rPr>
        <b/>
        <sz val="8"/>
        <color theme="0"/>
        <rFont val="Calibri"/>
        <family val="2"/>
        <scheme val="minor"/>
      </rPr>
      <t>YES</t>
    </r>
    <r>
      <rPr>
        <sz val="8"/>
        <color theme="0"/>
        <rFont val="Calibri"/>
        <family val="2"/>
        <scheme val="minor"/>
      </rPr>
      <t xml:space="preserve"> - INCLUDE ON INVENTORY SHEET. 
</t>
    </r>
    <r>
      <rPr>
        <b/>
        <sz val="8"/>
        <color theme="0"/>
        <rFont val="Calibri"/>
        <family val="2"/>
        <scheme val="minor"/>
      </rPr>
      <t>NO</t>
    </r>
    <r>
      <rPr>
        <sz val="8"/>
        <color theme="0"/>
        <rFont val="Calibri"/>
        <family val="2"/>
        <scheme val="minor"/>
      </rPr>
      <t xml:space="preserve"> - DO NOT INCLUDE ON INVENTORY SHEET. NO ACTION NEEDED.</t>
    </r>
    <r>
      <rPr>
        <sz val="8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/>
    </r>
  </si>
  <si>
    <t>SECURITY GRILLES</t>
  </si>
  <si>
    <t>SCGRILL</t>
  </si>
  <si>
    <t>TNKFDWR</t>
  </si>
  <si>
    <t>TANK, FEED WATER</t>
  </si>
  <si>
    <t>Row Labels</t>
  </si>
  <si>
    <t>FURNELC</t>
  </si>
  <si>
    <t>FURNACE, ELECTRIC FORCED AIR</t>
  </si>
  <si>
    <t>MON-CO2</t>
  </si>
  <si>
    <t>MONITORING SYSTEM, CARBON DIOXIDE</t>
  </si>
  <si>
    <t>REVERSE OSMOSIS/ELECTRODEIONIZATION</t>
  </si>
  <si>
    <t>SIDESTR</t>
  </si>
  <si>
    <t>SIDE-STREAM STRAINER</t>
  </si>
  <si>
    <t>AHU-RAU</t>
  </si>
  <si>
    <t>AIR HANDLER, RECIRCULATING</t>
  </si>
  <si>
    <t>FOUNTAIN</t>
  </si>
  <si>
    <t>FOUNTIN</t>
  </si>
  <si>
    <t>REGISTERS, VENTS AND LOUVERS</t>
  </si>
  <si>
    <t>REG-VENTS</t>
  </si>
  <si>
    <t>REGISTERS, VENTS, GRILLES, LOUVERS</t>
  </si>
  <si>
    <t>REGVENT</t>
  </si>
  <si>
    <t>MONHAZG</t>
  </si>
  <si>
    <t>MONITORING SYSTEM, HAZARDOUS GASES</t>
  </si>
  <si>
    <t>MONPART</t>
  </si>
  <si>
    <t>MONITORING SYSTEM, PARTICULATES</t>
  </si>
  <si>
    <t>MONUMENTS AND STATUES</t>
  </si>
  <si>
    <t>POOLSYS</t>
  </si>
  <si>
    <t>POOL SYSTEMS AND EQUIPMENT</t>
  </si>
  <si>
    <t>PUMP, BOILER FEED/HW CIRC</t>
  </si>
  <si>
    <t>PU-IRRG</t>
  </si>
  <si>
    <t>PUMP, IRRIGATION</t>
  </si>
  <si>
    <t>LAB SERVICE EQUIPMENT</t>
  </si>
  <si>
    <t>LAB-WTR</t>
  </si>
  <si>
    <t>LAB WTR TREATMENT AND DISTRIBUTION</t>
  </si>
  <si>
    <t>SECURITY</t>
  </si>
  <si>
    <t>SECURITY SYSTEMS</t>
  </si>
  <si>
    <t>SCALARM</t>
  </si>
  <si>
    <t>SECURITY ALARM</t>
  </si>
  <si>
    <t>TNKBUFF</t>
  </si>
  <si>
    <t>TANK, BUFFER</t>
  </si>
  <si>
    <t>ADDISON</t>
  </si>
  <si>
    <t>ADDISON PRODUCTS COMPANY</t>
  </si>
  <si>
    <t>AES</t>
  </si>
  <si>
    <t>APPLIED ENERGY SYSTEMS INC.</t>
  </si>
  <si>
    <t>AGILENT</t>
  </si>
  <si>
    <t>AGILENT TECHNOLOGIES (VARIAN)</t>
  </si>
  <si>
    <t>AIR-CNTRL</t>
  </si>
  <si>
    <t>AIR CONTROL INC.</t>
  </si>
  <si>
    <t>AIRQ-ENG</t>
  </si>
  <si>
    <t>AIR QUALITY ENGINEERING</t>
  </si>
  <si>
    <t>AIRTECH</t>
  </si>
  <si>
    <t>AIRTECH INTERNATIONAL, INC.</t>
  </si>
  <si>
    <t>ALCAD</t>
  </si>
  <si>
    <t>ALLEGION</t>
  </si>
  <si>
    <t>ALLEGION PLC</t>
  </si>
  <si>
    <t>ALPHAOMEGA</t>
  </si>
  <si>
    <t>ALPHA OMEGA INSTRUMENTS CORP.</t>
  </si>
  <si>
    <t>AMANA</t>
  </si>
  <si>
    <t>AMERICAN-C</t>
  </si>
  <si>
    <t>AMERICAN COMPRESSOR COMPANY</t>
  </si>
  <si>
    <t>A-COOLAIR</t>
  </si>
  <si>
    <t>AMERICAN COOLAIR CORPORATION</t>
  </si>
  <si>
    <t>AMT</t>
  </si>
  <si>
    <t>AMERICAN MACHINE &amp; TOOL (AMT) PUMP COMPANY</t>
  </si>
  <si>
    <t>ANCHOR-MFG</t>
  </si>
  <si>
    <t>ANCHOR MANUFACTURING GROUP INC.</t>
  </si>
  <si>
    <t>ARISTON</t>
  </si>
  <si>
    <t>ARISTON THERMO SPA</t>
  </si>
  <si>
    <t>ARKAY</t>
  </si>
  <si>
    <t>ARROW HART MURRAY (SIEMENS)</t>
  </si>
  <si>
    <t>ASSA-ABLOY</t>
  </si>
  <si>
    <t>ASSA ABLOY</t>
  </si>
  <si>
    <t>ATMOS-TECH</t>
  </si>
  <si>
    <t>ATMOS-TECH INDUSTRIES</t>
  </si>
  <si>
    <t>AUTOFLO</t>
  </si>
  <si>
    <t>AUTOFLO COMPANY (MASCO CORP.)</t>
  </si>
  <si>
    <t>BARDONS</t>
  </si>
  <si>
    <t>BARDON’S WATER SERVICES</t>
  </si>
  <si>
    <t>BBC</t>
  </si>
  <si>
    <t>BBC, BROWN BOVERI &amp; CIE (ABB GROUP)</t>
  </si>
  <si>
    <t>BOULAY-FAB</t>
  </si>
  <si>
    <t>BOULAY FABRICATION, INC</t>
  </si>
  <si>
    <t>CD-TECH</t>
  </si>
  <si>
    <t>C&amp;D TECHNOLOGIES INC.</t>
  </si>
  <si>
    <t>CALEFFI</t>
  </si>
  <si>
    <t>CALEFFI HYDRONIC SOLUTIONS</t>
  </si>
  <si>
    <t>CAMFIL</t>
  </si>
  <si>
    <t>THE CAMFIL GROUP</t>
  </si>
  <si>
    <t>CAREL</t>
  </si>
  <si>
    <t>CAREL USA INC.</t>
  </si>
  <si>
    <t>CARLISLE</t>
  </si>
  <si>
    <t>CARLISLE SYNTEC SYSTEMS</t>
  </si>
  <si>
    <t>CENTRIPRO</t>
  </si>
  <si>
    <t>CENTRIPRO (XYLEM BRAND)</t>
  </si>
  <si>
    <t>CHEMASTER</t>
  </si>
  <si>
    <t>CHESNEY</t>
  </si>
  <si>
    <t>CLACK</t>
  </si>
  <si>
    <t>CLACK CORPORATION</t>
  </si>
  <si>
    <t>COEN</t>
  </si>
  <si>
    <t>COEN COMPANY</t>
  </si>
  <si>
    <t>COLT'S MANUFACTURING LLC</t>
  </si>
  <si>
    <t>COPSVULCAN</t>
  </si>
  <si>
    <t>COPES-VULCAN</t>
  </si>
  <si>
    <t>COSMOS</t>
  </si>
  <si>
    <t>NEW COSMOS ELECTRIC CO, LTD.</t>
  </si>
  <si>
    <t>CRESTRON</t>
  </si>
  <si>
    <t>CRESTRON ELECTRONICS, INC.</t>
  </si>
  <si>
    <t>CULLIGAN</t>
  </si>
  <si>
    <t>DAIKIN</t>
  </si>
  <si>
    <t>DAIKIN APPLIED</t>
  </si>
  <si>
    <t>DIMPLEX</t>
  </si>
  <si>
    <t>DIMPLEX NORTH AMERICA</t>
  </si>
  <si>
    <t>DONALDSON</t>
  </si>
  <si>
    <t>DONALDSON COMPANY, INC.</t>
  </si>
  <si>
    <t>DONGAN-E</t>
  </si>
  <si>
    <t>DONGAN ELECTRIC COMPANY</t>
  </si>
  <si>
    <t>DRAGER</t>
  </si>
  <si>
    <t>DRAGERWERK AG &amp; CO.</t>
  </si>
  <si>
    <t>DRY-ENERGY</t>
  </si>
  <si>
    <t>DRY ENERGY</t>
  </si>
  <si>
    <t>DUCANE</t>
  </si>
  <si>
    <t>DUCANE AIR CONDITIONING AND HEATING</t>
  </si>
  <si>
    <t>DUFFY</t>
  </si>
  <si>
    <t>DUFFY ASSOCIATES, INC.</t>
  </si>
  <si>
    <t>DUNCAN</t>
  </si>
  <si>
    <t>DUNCAN ELECTRIC (LANDIS-GYR)</t>
  </si>
  <si>
    <t>DURALAB</t>
  </si>
  <si>
    <t>DURALAB CORPORATION</t>
  </si>
  <si>
    <t>ESIDEMFG</t>
  </si>
  <si>
    <t>EAST SIDE MFG. INC.</t>
  </si>
  <si>
    <t>EIP</t>
  </si>
  <si>
    <t>EBAC INDUSTRIAL PRODUCTS LTD.</t>
  </si>
  <si>
    <t>EBARA</t>
  </si>
  <si>
    <t>EBARA INTERNATIONAL CORPORATION</t>
  </si>
  <si>
    <t>EDWARDSVAC</t>
  </si>
  <si>
    <t>EDWARDS VACUUM INC.</t>
  </si>
  <si>
    <t>ELECTRO-G</t>
  </si>
  <si>
    <t>ELECTRO INDUSTRIES/GAUGETECH.</t>
  </si>
  <si>
    <t>EECO</t>
  </si>
  <si>
    <t>ELEVATOR EQUIPMENT CORPORATION</t>
  </si>
  <si>
    <t>ELGA</t>
  </si>
  <si>
    <t>ELGA LAB WATER</t>
  </si>
  <si>
    <t>EMERGLIGHT</t>
  </si>
  <si>
    <t>EMERGENCY LIGHTING</t>
  </si>
  <si>
    <t>EM-PRYNE</t>
  </si>
  <si>
    <t>EMERSON PRYNE</t>
  </si>
  <si>
    <t>EMI</t>
  </si>
  <si>
    <t>ENVIROMASTER INTERNATIONAL LLC.</t>
  </si>
  <si>
    <t>ETI</t>
  </si>
  <si>
    <t>ENVIRONMENTAL TECHNOLOGY, INC.</t>
  </si>
  <si>
    <t>ENVIRCO</t>
  </si>
  <si>
    <t>ERMCO-ECI</t>
  </si>
  <si>
    <t>EVOQUA</t>
  </si>
  <si>
    <t>EVOQUA WATER TECHNOLOGIES LLC</t>
  </si>
  <si>
    <t>EXODRAFT</t>
  </si>
  <si>
    <t>EXODRAFT LTD.</t>
  </si>
  <si>
    <t>FABTEKAERO</t>
  </si>
  <si>
    <t>FABTEK AERO</t>
  </si>
  <si>
    <t>FENWAL</t>
  </si>
  <si>
    <t>FENWAL CONTROLS</t>
  </si>
  <si>
    <t>FIELDCNTRL</t>
  </si>
  <si>
    <t>FIELD CONTROLS LLC.</t>
  </si>
  <si>
    <t>FILTRATION SYSTEMS (MECHANICAL MFG CORP)</t>
  </si>
  <si>
    <t>FIRSTALERT</t>
  </si>
  <si>
    <t>FIRST ALERT INC.</t>
  </si>
  <si>
    <t>FLOAIRE</t>
  </si>
  <si>
    <t>FLO AIRE NATIONAL</t>
  </si>
  <si>
    <t>FRANK-CTRL</t>
  </si>
  <si>
    <t>FRANKLIN CONTROL SYSTEMS</t>
  </si>
  <si>
    <t>FRIGIDAIRE</t>
  </si>
  <si>
    <t>FRONIUS</t>
  </si>
  <si>
    <t>FRONIUS INTERNATIONAL GMBH</t>
  </si>
  <si>
    <t>FS-CURTIS (TOLEDO) AIR COMPRESSORS</t>
  </si>
  <si>
    <t>FUJITSU</t>
  </si>
  <si>
    <t>GRATE</t>
  </si>
  <si>
    <t>GRATE PRODUCTS LLC</t>
  </si>
  <si>
    <t>GTI</t>
  </si>
  <si>
    <t>GTI POWER ACQUISITION LLC.</t>
  </si>
  <si>
    <t>GW-ELEC</t>
  </si>
  <si>
    <t>G&amp;W ELECTRIC CO</t>
  </si>
  <si>
    <t>HAMILTNLAB</t>
  </si>
  <si>
    <t>HAMILTON LABORATORY SOLUTIONS LLC</t>
  </si>
  <si>
    <t>HAYWARD</t>
  </si>
  <si>
    <t>HAYWARD POOL PRODUCTS</t>
  </si>
  <si>
    <t>HEATCRAFT</t>
  </si>
  <si>
    <t>HEATCRAFT REFRIGERATION PRODUCTS</t>
  </si>
  <si>
    <t>HEARTSINE</t>
  </si>
  <si>
    <t>HEARTSINE TECHNOLOGIES LLC.</t>
  </si>
  <si>
    <t>HERRMIDFIR</t>
  </si>
  <si>
    <t>HERRMIDIFIER (TRION INDOOR AIR QUALITY GROUP)</t>
  </si>
  <si>
    <t>HINDLE-PWR</t>
  </si>
  <si>
    <t>HINDLE POWER INC.</t>
  </si>
  <si>
    <t>HOLL-WHIT</t>
  </si>
  <si>
    <t>HOLLISTER WHITNEY ELEVATOR CORP.</t>
  </si>
  <si>
    <t>HOWARD</t>
  </si>
  <si>
    <t>HOWARD INDUSTRIES INC.</t>
  </si>
  <si>
    <t>HUPP</t>
  </si>
  <si>
    <t>HUPP REFRIGERATION, INC</t>
  </si>
  <si>
    <t>HYDROMATIC</t>
  </si>
  <si>
    <t>HYDROMATIC (PENTAIR PUMP GROUP)</t>
  </si>
  <si>
    <t>ISTA</t>
  </si>
  <si>
    <t>ISTA ENERGY SYSTEMS CORP.</t>
  </si>
  <si>
    <t>JB-INDSTRY</t>
  </si>
  <si>
    <t>JB INDUSTRIES INC.</t>
  </si>
  <si>
    <t>JENNY</t>
  </si>
  <si>
    <t>JENNY PRODUCTS INC.</t>
  </si>
  <si>
    <t>JOHN-WOOD</t>
  </si>
  <si>
    <t>JOHN WOOD WATER HEATERS</t>
  </si>
  <si>
    <t>KIDDE</t>
  </si>
  <si>
    <t>KIDDE FIRE SYSTEMS</t>
  </si>
  <si>
    <t>KING-TOOL</t>
  </si>
  <si>
    <t>KING TOOL COMPANY</t>
  </si>
  <si>
    <t>KINNEY</t>
  </si>
  <si>
    <t>KINNEY ELECTRICAL MFG. CO.</t>
  </si>
  <si>
    <t>LA-MARCHE</t>
  </si>
  <si>
    <t>LA MARCHE MANUFACTURING CO</t>
  </si>
  <si>
    <t>LANDIS-GYR</t>
  </si>
  <si>
    <t>LANDIS+GYR</t>
  </si>
  <si>
    <t>LAWLER</t>
  </si>
  <si>
    <t>LAWLER MANUFACTURING CO, INC.</t>
  </si>
  <si>
    <t>LEGRAND</t>
  </si>
  <si>
    <t>LEGRAND NORTH AMERICA, LLC.</t>
  </si>
  <si>
    <t>LG</t>
  </si>
  <si>
    <t>LG ELECTRONICS USA, INC.</t>
  </si>
  <si>
    <t>LIFTMASTER</t>
  </si>
  <si>
    <t>LOCKWOOD</t>
  </si>
  <si>
    <t>LOCKWOOD PRODUCTS</t>
  </si>
  <si>
    <t>MAGICAIRE</t>
  </si>
  <si>
    <t>MAGIC AIRE</t>
  </si>
  <si>
    <t>MFA</t>
  </si>
  <si>
    <t>MAMMOTH FIRE ALARM INC.</t>
  </si>
  <si>
    <t>MARCH-PUMP</t>
  </si>
  <si>
    <t>MARCH MANUFACTURING INC./ MARCH PUMPS</t>
  </si>
  <si>
    <t>MARS-AIR</t>
  </si>
  <si>
    <t>MARS AIR SYSTEMS</t>
  </si>
  <si>
    <t>MASTERMET</t>
  </si>
  <si>
    <t>MASTER METER INC.</t>
  </si>
  <si>
    <t>MENDOTA</t>
  </si>
  <si>
    <t>MENDOTA HEARTH</t>
  </si>
  <si>
    <t>MGM-XFMR</t>
  </si>
  <si>
    <t>MGM TRANSFORMER COMPANY</t>
  </si>
  <si>
    <t>MINOL-USA</t>
  </si>
  <si>
    <t>MINOL USA (MINOL ZENNER)</t>
  </si>
  <si>
    <t>MURPHY-D</t>
  </si>
  <si>
    <t>MURPHY DIESEL, INC.</t>
  </si>
  <si>
    <t>MURRAY</t>
  </si>
  <si>
    <t>MURRAY ELECTRIC SYSTEM</t>
  </si>
  <si>
    <t>NESBITTAIR</t>
  </si>
  <si>
    <t>NESBITTAIRE</t>
  </si>
  <si>
    <t>NEXTRON</t>
  </si>
  <si>
    <t>NIAGARA</t>
  </si>
  <si>
    <t>NIAGARA TRANSFORMER CORP.</t>
  </si>
  <si>
    <t>NORTEK</t>
  </si>
  <si>
    <t>NORTEK GLOBAL HVAC (NORDYNE)</t>
  </si>
  <si>
    <t>OERLIKON</t>
  </si>
  <si>
    <t xml:space="preserve">OERLIKON LEYBOLD VACUUM USA INC. </t>
  </si>
  <si>
    <t>OLS</t>
  </si>
  <si>
    <t>OIL LIFT SYSTEMS INC.</t>
  </si>
  <si>
    <t>OMEGA</t>
  </si>
  <si>
    <t>OMEGA ENGINEERING INC.</t>
  </si>
  <si>
    <t>PEABODYHAM</t>
  </si>
  <si>
    <t>PEABODY-HAMWORTHY</t>
  </si>
  <si>
    <t>PENN-SEP</t>
  </si>
  <si>
    <t>PENN SEPARATOR CORP.</t>
  </si>
  <si>
    <t>PENNBARRY</t>
  </si>
  <si>
    <t>PENNBARRY (AIR SYSTEM COMPONENTS)</t>
  </si>
  <si>
    <t>PENTAIR</t>
  </si>
  <si>
    <t>PENTAIR THERMAL BUILDING</t>
  </si>
  <si>
    <t>PNEUMCATOR</t>
  </si>
  <si>
    <t>PNEUMERCATOR LIQUID LEVEL CONTROL SYSTEMS</t>
  </si>
  <si>
    <t>PRICE</t>
  </si>
  <si>
    <t>PRICE INDUSTRIES</t>
  </si>
  <si>
    <t>PROCON</t>
  </si>
  <si>
    <t>PROCON PRODUCTS</t>
  </si>
  <si>
    <t>PUREPRO</t>
  </si>
  <si>
    <t>PUSHMATIC</t>
  </si>
  <si>
    <t>REX-POWER</t>
  </si>
  <si>
    <t>REX POWER MAGNETICS</t>
  </si>
  <si>
    <t>ROSEMEX</t>
  </si>
  <si>
    <t>ROSEMEX INC.</t>
  </si>
  <si>
    <t>SCELECTRIC</t>
  </si>
  <si>
    <t>S&amp;C ELECTRIC COMPANY</t>
  </si>
  <si>
    <t>SAGE</t>
  </si>
  <si>
    <t>SAGE METERING INC.</t>
  </si>
  <si>
    <t>SAMSUNG</t>
  </si>
  <si>
    <t>SECESPOL</t>
  </si>
  <si>
    <t>SECESPOL INC.</t>
  </si>
  <si>
    <t>SID-HARVEY</t>
  </si>
  <si>
    <t>SID HARVEY INDUSTRIES, INC.</t>
  </si>
  <si>
    <t>SNYDER-GEN</t>
  </si>
  <si>
    <t>SNYDER GENERAL</t>
  </si>
  <si>
    <t>SOLAIRA</t>
  </si>
  <si>
    <t>SOLAIRA (INFORESIGHT CONSUMER PRODUCTS)</t>
  </si>
  <si>
    <t>SONDEX</t>
  </si>
  <si>
    <t>SONDEX INC.</t>
  </si>
  <si>
    <t>SOUTHGATE</t>
  </si>
  <si>
    <t>SOUTH GATE ENGINEERING</t>
  </si>
  <si>
    <t>SPRAGUE</t>
  </si>
  <si>
    <t>SPRAGUE (TEXTRON)</t>
  </si>
  <si>
    <t>SPX</t>
  </si>
  <si>
    <t>SPX-SPX FLOW (DELTECH)</t>
  </si>
  <si>
    <t>STANDARDP</t>
  </si>
  <si>
    <t>STANDARD PUMP INC.</t>
  </si>
  <si>
    <t>STA-RITE</t>
  </si>
  <si>
    <t>STIEBEL</t>
  </si>
  <si>
    <t>STIEBEL ELTRON</t>
  </si>
  <si>
    <t>SWIMEX</t>
  </si>
  <si>
    <t>SWIMEX POOLS AND PLUNGE TANKS</t>
  </si>
  <si>
    <t>SYLVANIA</t>
  </si>
  <si>
    <t>SYLVANIA (LEDVANCE)</t>
  </si>
  <si>
    <t>TADIRAN</t>
  </si>
  <si>
    <t>TADIRAN AIR CONDITIONERS LTD.</t>
  </si>
  <si>
    <t>TECHTOP</t>
  </si>
  <si>
    <t>TECHTOP INDUSTRIES, INC.</t>
  </si>
  <si>
    <t>TELE-CRITT</t>
  </si>
  <si>
    <t>TELEDYNE CRITTENDEN</t>
  </si>
  <si>
    <t>TEMPTEK</t>
  </si>
  <si>
    <t>TEMPTEK INC</t>
  </si>
  <si>
    <t>KRAISSL</t>
  </si>
  <si>
    <t>THE KRAISSL COMPANY</t>
  </si>
  <si>
    <t>THERMACO</t>
  </si>
  <si>
    <t>THERMACO, INC.</t>
  </si>
  <si>
    <t>TFI-EVRHOT</t>
  </si>
  <si>
    <t>THERMA-FLOW/EVERHOT</t>
  </si>
  <si>
    <t>THERM-GAS</t>
  </si>
  <si>
    <t>THERMAL GAS SYSTEMS INC.</t>
  </si>
  <si>
    <t>THERM-STOR</t>
  </si>
  <si>
    <t>THERMA-STOR LLC</t>
  </si>
  <si>
    <t>THOM-BETTS</t>
  </si>
  <si>
    <t>THOMAS &amp; BETTS CORPORATION</t>
  </si>
  <si>
    <t>TOTALINE</t>
  </si>
  <si>
    <t>TOTALINE (UNITED TECHNOLOGIES CORP)</t>
  </si>
  <si>
    <t>TOWN-FIRE</t>
  </si>
  <si>
    <t>TOWN AND COUNTRY FIREPLACE</t>
  </si>
  <si>
    <t>TOXALERT</t>
  </si>
  <si>
    <t>TOXALERT INTERNATIONAL, INC.</t>
  </si>
  <si>
    <t>TRIPP-LITE</t>
  </si>
  <si>
    <t>TRIPP LITE</t>
  </si>
  <si>
    <t>TRT-HEAT</t>
  </si>
  <si>
    <t>TRT HEATING PRODUCTS</t>
  </si>
  <si>
    <t>TSI</t>
  </si>
  <si>
    <t>TSI INCORPORATED</t>
  </si>
  <si>
    <t>TURBOTEC</t>
  </si>
  <si>
    <t>TURBOTEC PRODUCTS, INC.</t>
  </si>
  <si>
    <t>TURNBSCOTT</t>
  </si>
  <si>
    <t>TURNBULL &amp; SCOTT (ENGINEERS) LTD.</t>
  </si>
  <si>
    <t>TUTHILL</t>
  </si>
  <si>
    <t>TUTHILL VACUUM, BLOWER &amp; PUMP SYSTEMS</t>
  </si>
  <si>
    <t>TWA-PANEL</t>
  </si>
  <si>
    <t>TWA PANEL SYSTEMS</t>
  </si>
  <si>
    <t>TYCO-FP</t>
  </si>
  <si>
    <t>TYCO (ANSUL) FIRE PROTECTION PRODUCTS</t>
  </si>
  <si>
    <t>TYCO-SIM</t>
  </si>
  <si>
    <t>TYCO SIMPLEX-GRINNELL</t>
  </si>
  <si>
    <t>U-CONCRETE</t>
  </si>
  <si>
    <t>UNITED CONCRETE PRODUCTS, INC.</t>
  </si>
  <si>
    <t>VELUX</t>
  </si>
  <si>
    <t>VELUX AMERICA INC./VELUX A/S</t>
  </si>
  <si>
    <t>VIPER</t>
  </si>
  <si>
    <t>VIPER INDUSTRIAL PRODUCTS</t>
  </si>
  <si>
    <t>WADSWORTH</t>
  </si>
  <si>
    <t>WADSWORTH ELECTRIC MFG. COMPANY</t>
  </si>
  <si>
    <t>WATERSOFT</t>
  </si>
  <si>
    <t>WATERSOFT INC.</t>
  </si>
  <si>
    <t>WTRTRONICS</t>
  </si>
  <si>
    <t>WATERTRONICS, A LINDSAY COMPANY</t>
  </si>
  <si>
    <t>WAUPACA</t>
  </si>
  <si>
    <t>WAUPACA ELEVATOR COMPANY</t>
  </si>
  <si>
    <t>WELCH-ILMV</t>
  </si>
  <si>
    <t>WELCH-ILMVAC</t>
  </si>
  <si>
    <t>WESTWARD</t>
  </si>
  <si>
    <t>WHIRLPOOL</t>
  </si>
  <si>
    <t>WILO</t>
  </si>
  <si>
    <t>WILO USA</t>
  </si>
  <si>
    <t>WOODFOLD</t>
  </si>
  <si>
    <t>WOODFOLD MFG., INC.</t>
  </si>
  <si>
    <t>YASKAWA</t>
  </si>
  <si>
    <t>YASKAWA AMERICA INC.</t>
  </si>
  <si>
    <t>YJ-RITCHIE</t>
  </si>
  <si>
    <t>YELLOW JACKET PRODUCTS, RITCHIE ENGINEERING COMPANY, INC.</t>
  </si>
  <si>
    <t>ZONE</t>
  </si>
  <si>
    <t>WRISTON</t>
  </si>
  <si>
    <t>ATH-WEST</t>
  </si>
  <si>
    <t>MAIN GREEN</t>
  </si>
  <si>
    <t>SOUTH-EAST</t>
  </si>
  <si>
    <t>MAIN GREEN-EAST</t>
  </si>
  <si>
    <t>WRISTON-EAST</t>
  </si>
  <si>
    <t>KEENEY</t>
  </si>
  <si>
    <t>MAIN GREEN-WEST</t>
  </si>
  <si>
    <t>BIOMED-WEST</t>
  </si>
  <si>
    <t>OFF-CAMPUS</t>
  </si>
  <si>
    <t>GRADCTR</t>
  </si>
  <si>
    <t>295 LLOYD AVE</t>
  </si>
  <si>
    <t>10 PARK LN</t>
  </si>
  <si>
    <t>ENGRESCTR</t>
  </si>
  <si>
    <t>ENGINEERING RESEARCH CENTER</t>
  </si>
  <si>
    <t>HIRSCHFELD</t>
  </si>
  <si>
    <t>PRINCESHED</t>
  </si>
  <si>
    <t>PRINCE ELECTRICAL SHED</t>
  </si>
  <si>
    <t>115 WATERMAN ST</t>
  </si>
  <si>
    <t>CHIMNEY</t>
  </si>
  <si>
    <t>CLOCKS, BELLS AND TIMERS</t>
  </si>
  <si>
    <t>DRAIN</t>
  </si>
  <si>
    <t>FACILITY RECORD</t>
  </si>
  <si>
    <t>FIELD</t>
  </si>
  <si>
    <t>IRRIGATION</t>
  </si>
  <si>
    <t>KEY CONTROL BOX</t>
  </si>
  <si>
    <t>MANHOLE</t>
  </si>
  <si>
    <t>MASONRY SYSTEMS</t>
  </si>
  <si>
    <t>ROOF</t>
  </si>
  <si>
    <t>VEHICLE</t>
  </si>
  <si>
    <t>INACTIVE (OFFLINE/ABANDONED/BACKUP/STANDBY)</t>
  </si>
  <si>
    <t>DEMOLISHED/REMOVED</t>
  </si>
  <si>
    <t>NEW INSTALLATION/REFURBISHED OR ALTERED</t>
  </si>
  <si>
    <t>NEW</t>
  </si>
  <si>
    <t>BARCODE ID#</t>
  </si>
  <si>
    <t>NOTES</t>
  </si>
  <si>
    <t>*TO REQUEST A FULL LISTING OF BUILDING EQUIPMENT, EMAIL MICHAEL_LOPES@BROWN.EDU.</t>
  </si>
  <si>
    <t xml:space="preserve">Full listing and descriptions of "Keywords" (equipment groupings) and "Equipment Types" (specific equipment in that grouping). </t>
  </si>
  <si>
    <t>Fill out the New Equipment form as described in the instructions.</t>
  </si>
  <si>
    <r>
      <t>Equipment Installations</t>
    </r>
    <r>
      <rPr>
        <sz val="14"/>
        <color theme="1"/>
        <rFont val="Calibri"/>
        <family val="2"/>
        <scheme val="minor"/>
      </rPr>
      <t/>
    </r>
  </si>
  <si>
    <t>Equipment Removals</t>
  </si>
  <si>
    <t>Fill out the Retired Equipment form. Equipment taken out of service or removed should be noted by entering the barcode ID of that asset on the sheet. Alternatively, a full building equipment list can be provided for mark-up.  To request one email Michael_Lopes@brown.edu.</t>
  </si>
  <si>
    <t>IN-FIELD REFERENCE NAME/NOMENCLATURE</t>
  </si>
  <si>
    <t>BARMESA</t>
  </si>
  <si>
    <t>BARMESA PUMPS LLC</t>
  </si>
  <si>
    <t>CMI</t>
  </si>
  <si>
    <t>CENTRAL MOLONEY INC.</t>
  </si>
  <si>
    <t>CR-LAURNCE</t>
  </si>
  <si>
    <t>C.R. LAURENCE COMPANY</t>
  </si>
  <si>
    <t>DOD-TECH</t>
  </si>
  <si>
    <t>DOD TECHNOLOGIES INC.</t>
  </si>
  <si>
    <t>HOWDEN</t>
  </si>
  <si>
    <t>HOWDEN GROUP</t>
  </si>
  <si>
    <t>HUNTAIR</t>
  </si>
  <si>
    <t>HUNTAIR (NORTEK AIR SOLUTIONS, LLC)</t>
  </si>
  <si>
    <t>MARLEY (SPX COOLING TECHNOLOGIES)</t>
  </si>
  <si>
    <t>MARLEY-ENG</t>
  </si>
  <si>
    <t>MARLEY ENGINEERED PRODUCTS, LLC</t>
  </si>
  <si>
    <t>MINUS-11</t>
  </si>
  <si>
    <t>MINUS-ELEVEN INC.</t>
  </si>
  <si>
    <t>MOVEX</t>
  </si>
  <si>
    <t>MOVEX INC.</t>
  </si>
  <si>
    <t>ONICON</t>
  </si>
  <si>
    <t>ONICON INC.</t>
  </si>
  <si>
    <t>QUATROS</t>
  </si>
  <si>
    <t>QUATROSENSE ENVIRONMENTAL INC.</t>
  </si>
  <si>
    <t>RKI</t>
  </si>
  <si>
    <t>RKI INSTRUMENTS</t>
  </si>
  <si>
    <t>SEAMETRICS</t>
  </si>
  <si>
    <t>SEAMETRICS INC.</t>
  </si>
  <si>
    <t>SHELCO</t>
  </si>
  <si>
    <t>SHELCO FILTERS</t>
  </si>
  <si>
    <t>STANLEY</t>
  </si>
  <si>
    <t>STANLEY ACCESS TECHNOLOGIES LLC.</t>
  </si>
  <si>
    <t>ZEHN-RITT</t>
  </si>
  <si>
    <t>ZEHNDER-RITTLING</t>
  </si>
  <si>
    <t>COILCHW</t>
  </si>
  <si>
    <t>DUST COLLECTOR</t>
  </si>
  <si>
    <t>DUST COLLECTOR, WOOD</t>
  </si>
  <si>
    <t>FILTRATION, SIDE-STREAM/BAG</t>
  </si>
  <si>
    <t>SNORKEL</t>
  </si>
  <si>
    <t>TNKCGAS</t>
  </si>
  <si>
    <t>TANK, FUEL-GAS (UNLEADED)</t>
  </si>
  <si>
    <t>TNKHYDP</t>
  </si>
  <si>
    <t>TANK, HYDRO-PNEUMATIC</t>
  </si>
  <si>
    <t>TRMINDU</t>
  </si>
  <si>
    <t>VLV-AIR</t>
  </si>
  <si>
    <t>VALVE, AIR SUPPLY/EXHAUST VALVE</t>
  </si>
  <si>
    <t>VALVE, AIR EXHAUST VALVE</t>
  </si>
  <si>
    <t>VALVE, AIR SUPPLY VALVE</t>
  </si>
  <si>
    <t>ANGELL164</t>
  </si>
  <si>
    <t>ANGELL ST 164</t>
  </si>
  <si>
    <t>1 BANNISTER ST</t>
  </si>
  <si>
    <t>FRIEDMAN</t>
  </si>
  <si>
    <t>FRIEDMAN HALL</t>
  </si>
  <si>
    <t>HIRSCHFELD HOUSE</t>
  </si>
  <si>
    <t>PAGEROBHLL</t>
  </si>
  <si>
    <t>PAGE-ROBINSON HALL</t>
  </si>
  <si>
    <t>ROBERTHALL</t>
  </si>
  <si>
    <t>STEPHEN ROBERT HALL</t>
  </si>
  <si>
    <t>280 BROOK ST</t>
  </si>
  <si>
    <t>WATER129</t>
  </si>
  <si>
    <t>WATERMAN ST 129</t>
  </si>
  <si>
    <t>129 WATERMAN ST</t>
  </si>
  <si>
    <t>DO NOT INCLUDE</t>
  </si>
  <si>
    <t>COILELC</t>
  </si>
  <si>
    <t>CNVLIFT</t>
  </si>
  <si>
    <t>LIFT, MOBILE PLATFORMS</t>
  </si>
  <si>
    <t>RAD-FLOOR</t>
  </si>
  <si>
    <t>RADIANT FLOOR HEATING</t>
  </si>
  <si>
    <t>RADFLOR</t>
  </si>
  <si>
    <t>IN-FLOOR RADIANT HEATING</t>
  </si>
  <si>
    <t>RFFALLP</t>
  </si>
  <si>
    <t>ROOF, FALL PROTECTION</t>
  </si>
  <si>
    <t>TRMFILT</t>
  </si>
  <si>
    <t>TERMINAL UNITS, FAN POWERED FILTER</t>
  </si>
  <si>
    <t>Equipment Group</t>
  </si>
  <si>
    <t>ALPINEDOOR</t>
  </si>
  <si>
    <t>ALPINE OVERHEAD DOORS INC.</t>
  </si>
  <si>
    <t>ANTEC</t>
  </si>
  <si>
    <t>ANTEC CONTROLS (PRICE)</t>
  </si>
  <si>
    <t>CANATURE</t>
  </si>
  <si>
    <t>CANATRUE WATER GROUP</t>
  </si>
  <si>
    <t>CEIL-HEAT</t>
  </si>
  <si>
    <t>CEIL HEAT INC</t>
  </si>
  <si>
    <t>CHAMP-BF</t>
  </si>
  <si>
    <t>CHAMPION BLOWER AND FORGE CO</t>
  </si>
  <si>
    <t>DENSO</t>
  </si>
  <si>
    <t>DENSO CORPORATION</t>
  </si>
  <si>
    <t>ELECMCO</t>
  </si>
  <si>
    <t>ELECTRIC METERING CORPORATION</t>
  </si>
  <si>
    <t>ENERVEX</t>
  </si>
  <si>
    <t>ENERVEX INC.</t>
  </si>
  <si>
    <t>FLARE-FIRE</t>
  </si>
  <si>
    <t>FLARE FIREPLACES</t>
  </si>
  <si>
    <t>FLOW-MAX</t>
  </si>
  <si>
    <t>FLOW MAX FILTERS</t>
  </si>
  <si>
    <t>GENIE</t>
  </si>
  <si>
    <t>GENIE LIFT (TEREX CORP)</t>
  </si>
  <si>
    <t>HARMSCO</t>
  </si>
  <si>
    <t>HARMSCO INC</t>
  </si>
  <si>
    <t>HOLMES</t>
  </si>
  <si>
    <t>ICI</t>
  </si>
  <si>
    <t>ICI SCIENTIFIC</t>
  </si>
  <si>
    <t>KAIRAK</t>
  </si>
  <si>
    <t>KAIRAK (ITW FOOD EQUIP GROUP LLC)</t>
  </si>
  <si>
    <t>LISKY-AIRE</t>
  </si>
  <si>
    <t>LISKEY-AIRE (LAYTON MNF CO)</t>
  </si>
  <si>
    <t>MEC</t>
  </si>
  <si>
    <t>MEC AERIAL WORK PLATFORMS</t>
  </si>
  <si>
    <t>NTL-METER</t>
  </si>
  <si>
    <t>NATIONAL METER INDUSTRIES</t>
  </si>
  <si>
    <t>NELEVLIM</t>
  </si>
  <si>
    <t>NORTHERN ELEVATOR LIMITED</t>
  </si>
  <si>
    <t>SANIFLO</t>
  </si>
  <si>
    <t>TERRA-UNIV</t>
  </si>
  <si>
    <t>TERRA UNIVERSAL INC.</t>
  </si>
  <si>
    <t>THERMO2000</t>
  </si>
  <si>
    <t>THERMO 2000 INC.</t>
  </si>
  <si>
    <t>UNILUX</t>
  </si>
  <si>
    <t>UNILUX ADVANCED MANUFACTURING, LLC</t>
  </si>
  <si>
    <t>WWELECTRIC</t>
  </si>
  <si>
    <t>WORLDWIDE ELECTRIC CORP.</t>
  </si>
  <si>
    <t>ANDREWSMEM</t>
  </si>
  <si>
    <t>ANDREWS MEMORIAL BUILDING</t>
  </si>
  <si>
    <t>1853-01-01</t>
  </si>
  <si>
    <t>1849-01-01</t>
  </si>
  <si>
    <t>1885-01-01</t>
  </si>
  <si>
    <t>1820-01-01</t>
  </si>
  <si>
    <t>1823-01-01</t>
  </si>
  <si>
    <t>1883-01-01</t>
  </si>
  <si>
    <t>1857-01-01</t>
  </si>
  <si>
    <t>1865-01-01</t>
  </si>
  <si>
    <t>1867-01-01</t>
  </si>
  <si>
    <t>1896-01-01</t>
  </si>
  <si>
    <t>1895-01-01</t>
  </si>
  <si>
    <t>1845-01-01</t>
  </si>
  <si>
    <t>1877-01-01</t>
  </si>
  <si>
    <t>1870-01-01</t>
  </si>
  <si>
    <t>1822-01-01</t>
  </si>
  <si>
    <t>1891-01-01</t>
  </si>
  <si>
    <t>1806-01-01</t>
  </si>
  <si>
    <t>1821-01-01</t>
  </si>
  <si>
    <t>1838-01-01</t>
  </si>
  <si>
    <t>1855-01-01</t>
  </si>
  <si>
    <t>1854-01-01</t>
  </si>
  <si>
    <t>1894-01-01</t>
  </si>
  <si>
    <t>1830-01-01</t>
  </si>
  <si>
    <t>1834-01-01</t>
  </si>
  <si>
    <t>1844-01-01</t>
  </si>
  <si>
    <t>1872-01-01</t>
  </si>
  <si>
    <t>1792-01-01</t>
  </si>
  <si>
    <t>1873-01-01</t>
  </si>
  <si>
    <t>1897-01-01</t>
  </si>
  <si>
    <t>1890-01-01</t>
  </si>
  <si>
    <t>1842-01-01</t>
  </si>
  <si>
    <t>1875-01-01</t>
  </si>
  <si>
    <t>1840-01-01</t>
  </si>
  <si>
    <t>RICHMOND ST 222</t>
  </si>
  <si>
    <t>1878-01-01</t>
  </si>
  <si>
    <t>1862-01-01</t>
  </si>
  <si>
    <t>1881-01-01</t>
  </si>
  <si>
    <t>1879-01-01</t>
  </si>
  <si>
    <t>1861-01-01</t>
  </si>
  <si>
    <t>1770-01-01</t>
  </si>
  <si>
    <t>1884-01-01</t>
  </si>
  <si>
    <t>1859-01-01</t>
  </si>
  <si>
    <t>1880-01-01</t>
  </si>
  <si>
    <t>1860-01-01</t>
  </si>
  <si>
    <t>1863-01-01</t>
  </si>
  <si>
    <t>1871-01-01</t>
  </si>
  <si>
    <t>1852-01-01</t>
  </si>
  <si>
    <t>1888-01-01</t>
  </si>
  <si>
    <t>"MRF_List ref" tab</t>
  </si>
  <si>
    <t>"Active-Bldg List ref" tab</t>
  </si>
  <si>
    <t>"Equip Group &amp; Type ref" tab</t>
  </si>
  <si>
    <r>
      <rPr>
        <b/>
        <u/>
        <sz val="12"/>
        <color theme="1"/>
        <rFont val="Calibri"/>
        <family val="2"/>
        <scheme val="minor"/>
      </rPr>
      <t>Notes &amp; Tips:</t>
    </r>
    <r>
      <rPr>
        <sz val="12"/>
        <color theme="1"/>
        <rFont val="Calibri"/>
        <family val="2"/>
        <scheme val="minor"/>
      </rPr>
      <t xml:space="preserve">
-Review the "Equipment Group &amp; Type" reference tab prior to beginning, it outlines the items which should be included on the list.
-The first 2 lines of the worksheet contain example data entries.
-Worksheet fields are color codded, representing different types of information.
-Pick lists are utilized as the worksheet will populates hidden, codified information as it is filled out.</t>
    </r>
  </si>
  <si>
    <r>
      <rPr>
        <b/>
        <u/>
        <sz val="12"/>
        <color theme="1"/>
        <rFont val="Calibri"/>
        <family val="2"/>
        <scheme val="minor"/>
      </rPr>
      <t>Overview:</t>
    </r>
    <r>
      <rPr>
        <sz val="12"/>
        <color theme="1"/>
        <rFont val="Calibri"/>
        <family val="2"/>
        <scheme val="minor"/>
      </rPr>
      <t xml:space="preserve">
The goal of this process is to form an inventory of all assets, systems and components in a facility which require maintenance, calibration or inspection based on set intervals or system readings. 
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2"/>
        <color theme="1"/>
        <rFont val="Calibri"/>
        <family val="2"/>
        <scheme val="minor"/>
      </rPr>
      <t>Method:</t>
    </r>
    <r>
      <rPr>
        <sz val="12"/>
        <color theme="1"/>
        <rFont val="Calibri"/>
        <family val="2"/>
        <scheme val="minor"/>
      </rPr>
      <t xml:space="preserve">
Brown U. utilizes an asset classification system comprised of equipment groupings &amp; specific types in that group. 
</t>
    </r>
    <r>
      <rPr>
        <b/>
        <i/>
        <sz val="12"/>
        <color theme="3" tint="-0.249977111117893"/>
        <rFont val="Calibri"/>
        <family val="2"/>
        <scheme val="minor"/>
      </rPr>
      <t>The Equipment Group &amp; Type listing will outline for the user those assets which should be included in this inventory.</t>
    </r>
    <r>
      <rPr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 xml:space="preserve">Submission &amp; Review:
</t>
    </r>
    <r>
      <rPr>
        <sz val="11"/>
        <color theme="1"/>
        <rFont val="Calibri"/>
        <family val="2"/>
        <scheme val="minor"/>
      </rPr>
      <t xml:space="preserve">This form must be filled out and included in the O&amp;M submission.
Draft submissions can alternatively be returned submitted for review to: </t>
    </r>
    <r>
      <rPr>
        <b/>
        <sz val="11"/>
        <color rgb="FF0070C0"/>
        <rFont val="Calibri"/>
        <family val="2"/>
        <scheme val="minor"/>
      </rPr>
      <t>Michael_Lopes@Brown.edu / Derek_Raposo@brown.edu</t>
    </r>
    <r>
      <rPr>
        <sz val="11"/>
        <color theme="1"/>
        <rFont val="Calibri"/>
        <family val="2"/>
        <scheme val="minor"/>
      </rPr>
      <t xml:space="preserve">
For further questions or inquires please call: (401-863-6198) or (401-863-5405).
The enclosed information will be evaluated for completeness.  Missing data will be noted and the entire sheet returned for corrections and re-submission.-  </t>
    </r>
  </si>
  <si>
    <t>BENEVOLENT ST 022</t>
  </si>
  <si>
    <t>22 BENEVOLENT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</si>
</sst>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i/>
      <u/>
      <sz val="10"/>
      <color theme="0" tint="-0.499984740745262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sz val="26"/>
      <color theme="0"/>
      <name val="Bookman Old Style"/>
      <family val="1"/>
    </font>
    <font>
      <sz val="28"/>
      <color theme="0"/>
      <name val="Bookman Old Style"/>
      <family val="1"/>
    </font>
    <font>
      <sz val="16"/>
      <color theme="0"/>
      <name val="Bookman Old Style"/>
      <family val="1"/>
    </font>
    <font>
      <b/>
      <sz val="11"/>
      <color theme="0" tint="-0.1499984740745262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62300"/>
        <bgColor indexed="64"/>
      </patternFill>
    </fill>
    <fill>
      <patternFill patternType="solid">
        <fgColor theme="4"/>
        <bgColor theme="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Border="1"/>
    <xf numFmtId="0" fontId="19" fillId="35" borderId="14" xfId="0" applyFont="1" applyFill="1" applyBorder="1" applyProtection="1"/>
    <xf numFmtId="0" fontId="19" fillId="35" borderId="15" xfId="0" applyFont="1" applyFill="1" applyBorder="1" applyProtection="1"/>
    <xf numFmtId="0" fontId="19" fillId="34" borderId="14" xfId="0" applyFont="1" applyFill="1" applyBorder="1" applyProtection="1"/>
    <xf numFmtId="0" fontId="19" fillId="34" borderId="15" xfId="0" applyFont="1" applyFill="1" applyBorder="1" applyProtection="1"/>
    <xf numFmtId="0" fontId="19" fillId="37" borderId="14" xfId="0" applyFont="1" applyFill="1" applyBorder="1" applyProtection="1"/>
    <xf numFmtId="0" fontId="0" fillId="0" borderId="0" xfId="0" applyProtection="1"/>
    <xf numFmtId="0" fontId="0" fillId="0" borderId="13" xfId="0" applyBorder="1" applyProtection="1"/>
    <xf numFmtId="49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3" borderId="0" xfId="0" applyFill="1" applyProtection="1">
      <protection locked="0"/>
    </xf>
    <xf numFmtId="0" fontId="19" fillId="33" borderId="16" xfId="0" applyFont="1" applyFill="1" applyBorder="1" applyProtection="1"/>
    <xf numFmtId="0" fontId="0" fillId="33" borderId="0" xfId="0" applyFill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8" borderId="0" xfId="0" applyFill="1"/>
    <xf numFmtId="0" fontId="0" fillId="43" borderId="0" xfId="0" applyFill="1"/>
    <xf numFmtId="0" fontId="0" fillId="42" borderId="20" xfId="0" applyFill="1" applyBorder="1"/>
    <xf numFmtId="0" fontId="19" fillId="33" borderId="21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33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49" fontId="22" fillId="43" borderId="11" xfId="0" applyNumberFormat="1" applyFont="1" applyFill="1" applyBorder="1" applyAlignment="1" applyProtection="1">
      <alignment horizontal="center" wrapText="1"/>
      <protection locked="0"/>
    </xf>
    <xf numFmtId="49" fontId="22" fillId="38" borderId="11" xfId="0" applyNumberFormat="1" applyFont="1" applyFill="1" applyBorder="1" applyAlignment="1" applyProtection="1">
      <alignment horizontal="center" wrapText="1"/>
      <protection locked="0"/>
    </xf>
    <xf numFmtId="14" fontId="23" fillId="38" borderId="11" xfId="0" applyNumberFormat="1" applyFont="1" applyFill="1" applyBorder="1" applyAlignment="1" applyProtection="1">
      <alignment horizontal="center" wrapText="1"/>
      <protection locked="0"/>
    </xf>
    <xf numFmtId="49" fontId="23" fillId="38" borderId="11" xfId="0" applyNumberFormat="1" applyFont="1" applyFill="1" applyBorder="1" applyAlignment="1" applyProtection="1">
      <alignment horizontal="center" wrapText="1"/>
      <protection locked="0"/>
    </xf>
    <xf numFmtId="164" fontId="23" fillId="38" borderId="11" xfId="0" applyNumberFormat="1" applyFont="1" applyFill="1" applyBorder="1" applyAlignment="1" applyProtection="1">
      <alignment horizontal="center" wrapText="1"/>
      <protection locked="0"/>
    </xf>
    <xf numFmtId="49" fontId="23" fillId="39" borderId="11" xfId="0" applyNumberFormat="1" applyFont="1" applyFill="1" applyBorder="1" applyAlignment="1" applyProtection="1">
      <alignment horizontal="center" wrapText="1"/>
      <protection locked="0"/>
    </xf>
    <xf numFmtId="49" fontId="23" fillId="41" borderId="11" xfId="0" applyNumberFormat="1" applyFont="1" applyFill="1" applyBorder="1" applyAlignment="1" applyProtection="1">
      <alignment horizontal="center" wrapText="1"/>
      <protection locked="0"/>
    </xf>
    <xf numFmtId="14" fontId="24" fillId="0" borderId="12" xfId="0" applyNumberFormat="1" applyFont="1" applyBorder="1" applyProtection="1">
      <protection locked="0"/>
    </xf>
    <xf numFmtId="0" fontId="24" fillId="0" borderId="12" xfId="0" applyFont="1" applyBorder="1" applyProtection="1">
      <protection locked="0"/>
    </xf>
    <xf numFmtId="49" fontId="24" fillId="0" borderId="12" xfId="0" applyNumberFormat="1" applyFont="1" applyBorder="1" applyAlignment="1" applyProtection="1">
      <alignment horizontal="right"/>
      <protection locked="0"/>
    </xf>
    <xf numFmtId="0" fontId="24" fillId="33" borderId="12" xfId="0" applyFont="1" applyFill="1" applyBorder="1" applyProtection="1">
      <protection locked="0"/>
    </xf>
    <xf numFmtId="49" fontId="24" fillId="0" borderId="12" xfId="0" applyNumberFormat="1" applyFont="1" applyBorder="1" applyAlignment="1" applyProtection="1">
      <alignment wrapText="1"/>
      <protection locked="0"/>
    </xf>
    <xf numFmtId="49" fontId="24" fillId="0" borderId="12" xfId="0" applyNumberFormat="1" applyFont="1" applyBorder="1" applyProtection="1">
      <protection locked="0"/>
    </xf>
    <xf numFmtId="49" fontId="24" fillId="33" borderId="12" xfId="0" applyNumberFormat="1" applyFont="1" applyFill="1" applyBorder="1" applyProtection="1">
      <protection locked="0"/>
    </xf>
    <xf numFmtId="49" fontId="24" fillId="33" borderId="12" xfId="0" applyNumberFormat="1" applyFont="1" applyFill="1" applyBorder="1" applyAlignment="1" applyProtection="1">
      <alignment horizontal="right"/>
      <protection locked="0"/>
    </xf>
    <xf numFmtId="0" fontId="24" fillId="33" borderId="12" xfId="0" applyFont="1" applyFill="1" applyBorder="1" applyAlignment="1" applyProtection="1">
      <alignment wrapText="1"/>
      <protection locked="0"/>
    </xf>
    <xf numFmtId="164" fontId="24" fillId="0" borderId="12" xfId="0" applyNumberFormat="1" applyFont="1" applyBorder="1" applyProtection="1">
      <protection locked="0"/>
    </xf>
    <xf numFmtId="0" fontId="0" fillId="0" borderId="19" xfId="0" applyBorder="1"/>
    <xf numFmtId="0" fontId="0" fillId="46" borderId="28" xfId="0" applyFont="1" applyFill="1" applyBorder="1"/>
    <xf numFmtId="0" fontId="28" fillId="0" borderId="12" xfId="0" applyFont="1" applyBorder="1" applyProtection="1">
      <protection locked="0"/>
    </xf>
    <xf numFmtId="49" fontId="28" fillId="0" borderId="12" xfId="0" applyNumberFormat="1" applyFont="1" applyBorder="1" applyAlignment="1" applyProtection="1">
      <alignment horizontal="right"/>
      <protection locked="0"/>
    </xf>
    <xf numFmtId="0" fontId="28" fillId="33" borderId="12" xfId="0" applyFont="1" applyFill="1" applyBorder="1" applyProtection="1">
      <protection locked="0"/>
    </xf>
    <xf numFmtId="49" fontId="28" fillId="0" borderId="12" xfId="0" applyNumberFormat="1" applyFont="1" applyBorder="1" applyAlignment="1" applyProtection="1">
      <alignment wrapText="1"/>
      <protection locked="0"/>
    </xf>
    <xf numFmtId="49" fontId="28" fillId="0" borderId="12" xfId="0" applyNumberFormat="1" applyFont="1" applyBorder="1" applyProtection="1">
      <protection locked="0"/>
    </xf>
    <xf numFmtId="49" fontId="28" fillId="33" borderId="12" xfId="0" applyNumberFormat="1" applyFont="1" applyFill="1" applyBorder="1" applyProtection="1">
      <protection locked="0"/>
    </xf>
    <xf numFmtId="49" fontId="28" fillId="33" borderId="12" xfId="0" applyNumberFormat="1" applyFont="1" applyFill="1" applyBorder="1" applyAlignment="1" applyProtection="1">
      <alignment wrapText="1"/>
      <protection locked="0"/>
    </xf>
    <xf numFmtId="49" fontId="28" fillId="33" borderId="12" xfId="0" applyNumberFormat="1" applyFont="1" applyFill="1" applyBorder="1" applyAlignment="1" applyProtection="1">
      <alignment horizontal="right" wrapText="1"/>
      <protection locked="0"/>
    </xf>
    <xf numFmtId="14" fontId="28" fillId="33" borderId="12" xfId="0" applyNumberFormat="1" applyFont="1" applyFill="1" applyBorder="1" applyAlignment="1" applyProtection="1">
      <alignment wrapText="1"/>
      <protection locked="0"/>
    </xf>
    <xf numFmtId="14" fontId="28" fillId="0" borderId="12" xfId="0" applyNumberFormat="1" applyFont="1" applyBorder="1" applyProtection="1">
      <protection locked="0"/>
    </xf>
    <xf numFmtId="49" fontId="28" fillId="0" borderId="12" xfId="0" quotePrefix="1" applyNumberFormat="1" applyFont="1" applyBorder="1" applyProtection="1">
      <protection locked="0"/>
    </xf>
    <xf numFmtId="164" fontId="28" fillId="0" borderId="12" xfId="0" applyNumberFormat="1" applyFont="1" applyBorder="1" applyProtection="1">
      <protection locked="0"/>
    </xf>
    <xf numFmtId="0" fontId="29" fillId="0" borderId="0" xfId="0" applyFont="1" applyProtection="1">
      <protection locked="0"/>
    </xf>
    <xf numFmtId="49" fontId="28" fillId="33" borderId="12" xfId="0" applyNumberFormat="1" applyFont="1" applyFill="1" applyBorder="1" applyAlignment="1" applyProtection="1">
      <alignment horizontal="right"/>
      <protection locked="0"/>
    </xf>
    <xf numFmtId="0" fontId="28" fillId="33" borderId="12" xfId="0" applyFont="1" applyFill="1" applyBorder="1" applyAlignment="1" applyProtection="1">
      <alignment wrapText="1"/>
      <protection locked="0"/>
    </xf>
    <xf numFmtId="49" fontId="28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25" fillId="36" borderId="12" xfId="0" applyFont="1" applyFill="1" applyBorder="1" applyAlignment="1" applyProtection="1">
      <alignment horizontal="center"/>
      <protection hidden="1"/>
    </xf>
    <xf numFmtId="0" fontId="25" fillId="36" borderId="12" xfId="0" applyFont="1" applyFill="1" applyBorder="1" applyAlignment="1" applyProtection="1">
      <alignment wrapText="1"/>
      <protection hidden="1"/>
    </xf>
    <xf numFmtId="0" fontId="0" fillId="36" borderId="0" xfId="0" applyFill="1" applyAlignment="1" applyProtection="1">
      <alignment horizontal="center"/>
      <protection hidden="1"/>
    </xf>
    <xf numFmtId="0" fontId="0" fillId="36" borderId="0" xfId="0" applyFill="1" applyProtection="1">
      <protection hidden="1"/>
    </xf>
    <xf numFmtId="0" fontId="25" fillId="36" borderId="12" xfId="0" applyFont="1" applyFill="1" applyBorder="1" applyAlignment="1" applyProtection="1">
      <alignment horizontal="right"/>
      <protection hidden="1"/>
    </xf>
    <xf numFmtId="0" fontId="25" fillId="36" borderId="12" xfId="0" applyFont="1" applyFill="1" applyBorder="1" applyProtection="1">
      <protection hidden="1"/>
    </xf>
    <xf numFmtId="0" fontId="25" fillId="36" borderId="10" xfId="0" applyFont="1" applyFill="1" applyBorder="1" applyProtection="1">
      <protection hidden="1"/>
    </xf>
    <xf numFmtId="14" fontId="22" fillId="38" borderId="32" xfId="0" applyNumberFormat="1" applyFont="1" applyFill="1" applyBorder="1" applyAlignment="1" applyProtection="1">
      <alignment horizontal="center" wrapText="1"/>
      <protection locked="0"/>
    </xf>
    <xf numFmtId="14" fontId="27" fillId="47" borderId="33" xfId="0" applyNumberFormat="1" applyFont="1" applyFill="1" applyBorder="1" applyAlignment="1" applyProtection="1">
      <alignment horizontal="center" wrapText="1"/>
      <protection locked="0"/>
    </xf>
    <xf numFmtId="14" fontId="24" fillId="0" borderId="33" xfId="0" applyNumberFormat="1" applyFont="1" applyBorder="1" applyProtection="1">
      <protection locked="0"/>
    </xf>
    <xf numFmtId="14" fontId="0" fillId="0" borderId="13" xfId="0" applyNumberFormat="1" applyBorder="1" applyProtection="1">
      <protection locked="0"/>
    </xf>
    <xf numFmtId="0" fontId="23" fillId="36" borderId="12" xfId="0" applyNumberFormat="1" applyFont="1" applyFill="1" applyBorder="1" applyProtection="1">
      <protection hidden="1"/>
    </xf>
    <xf numFmtId="49" fontId="18" fillId="36" borderId="0" xfId="0" applyNumberFormat="1" applyFont="1" applyFill="1" applyProtection="1">
      <protection hidden="1"/>
    </xf>
    <xf numFmtId="49" fontId="23" fillId="36" borderId="12" xfId="0" applyNumberFormat="1" applyFont="1" applyFill="1" applyBorder="1" applyProtection="1">
      <protection hidden="1"/>
    </xf>
    <xf numFmtId="0" fontId="0" fillId="49" borderId="0" xfId="0" applyFill="1"/>
    <xf numFmtId="0" fontId="0" fillId="49" borderId="0" xfId="0" applyFill="1" applyAlignment="1">
      <alignment wrapText="1"/>
    </xf>
    <xf numFmtId="0" fontId="0" fillId="49" borderId="0" xfId="0" applyFill="1" applyBorder="1"/>
    <xf numFmtId="0" fontId="0" fillId="49" borderId="0" xfId="0" applyFill="1" applyAlignment="1"/>
    <xf numFmtId="0" fontId="24" fillId="36" borderId="12" xfId="0" applyFont="1" applyFill="1" applyBorder="1" applyAlignment="1" applyProtection="1">
      <alignment wrapText="1"/>
      <protection hidden="1"/>
    </xf>
    <xf numFmtId="0" fontId="24" fillId="36" borderId="12" xfId="0" applyFont="1" applyFill="1" applyBorder="1" applyProtection="1">
      <protection hidden="1"/>
    </xf>
    <xf numFmtId="49" fontId="24" fillId="36" borderId="12" xfId="0" applyNumberFormat="1" applyFont="1" applyFill="1" applyBorder="1" applyAlignment="1" applyProtection="1">
      <alignment wrapText="1"/>
      <protection hidden="1"/>
    </xf>
    <xf numFmtId="49" fontId="24" fillId="36" borderId="31" xfId="0" applyNumberFormat="1" applyFont="1" applyFill="1" applyBorder="1" applyProtection="1">
      <protection hidden="1"/>
    </xf>
    <xf numFmtId="0" fontId="0" fillId="49" borderId="0" xfId="0" applyFill="1" applyAlignment="1">
      <alignment vertical="top" wrapText="1"/>
    </xf>
    <xf numFmtId="0" fontId="0" fillId="49" borderId="0" xfId="0" applyFill="1" applyAlignment="1">
      <alignment vertical="top"/>
    </xf>
    <xf numFmtId="0" fontId="42" fillId="0" borderId="0" xfId="0" applyFont="1" applyAlignment="1">
      <alignment wrapText="1"/>
    </xf>
    <xf numFmtId="0" fontId="0" fillId="0" borderId="24" xfId="0" applyBorder="1" applyAlignment="1">
      <alignment wrapText="1"/>
    </xf>
    <xf numFmtId="0" fontId="16" fillId="0" borderId="24" xfId="0" applyFont="1" applyBorder="1" applyAlignment="1">
      <alignment wrapText="1"/>
    </xf>
    <xf numFmtId="0" fontId="16" fillId="0" borderId="0" xfId="0" applyFont="1"/>
    <xf numFmtId="0" fontId="33" fillId="48" borderId="26" xfId="0" applyFont="1" applyFill="1" applyBorder="1" applyAlignment="1">
      <alignment vertical="top" wrapText="1"/>
    </xf>
    <xf numFmtId="0" fontId="16" fillId="0" borderId="13" xfId="0" applyFont="1" applyBorder="1"/>
    <xf numFmtId="0" fontId="33" fillId="52" borderId="15" xfId="0" applyFont="1" applyFill="1" applyBorder="1" applyAlignment="1">
      <alignment horizontal="center" vertical="center" textRotation="90" wrapText="1"/>
    </xf>
    <xf numFmtId="165" fontId="22" fillId="38" borderId="11" xfId="0" applyNumberFormat="1" applyFont="1" applyFill="1" applyBorder="1" applyAlignment="1" applyProtection="1">
      <alignment horizontal="center" wrapText="1"/>
      <protection locked="0"/>
    </xf>
    <xf numFmtId="165" fontId="28" fillId="0" borderId="10" xfId="0" applyNumberFormat="1" applyFont="1" applyBorder="1" applyAlignment="1" applyProtection="1">
      <alignment horizontal="right"/>
      <protection locked="0"/>
    </xf>
    <xf numFmtId="165" fontId="24" fillId="0" borderId="10" xfId="0" applyNumberFormat="1" applyFont="1" applyBorder="1" applyAlignment="1" applyProtection="1">
      <alignment horizontal="right"/>
      <protection locked="0"/>
    </xf>
    <xf numFmtId="165" fontId="0" fillId="0" borderId="0" xfId="0" applyNumberFormat="1" applyAlignment="1" applyProtection="1">
      <alignment horizontal="right"/>
      <protection locked="0"/>
    </xf>
    <xf numFmtId="0" fontId="43" fillId="0" borderId="0" xfId="0" applyFont="1" applyAlignment="1">
      <alignment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Border="1"/>
    <xf numFmtId="14" fontId="22" fillId="38" borderId="37" xfId="0" applyNumberFormat="1" applyFont="1" applyFill="1" applyBorder="1" applyAlignment="1" applyProtection="1">
      <alignment horizontal="center" wrapText="1"/>
      <protection locked="0"/>
    </xf>
    <xf numFmtId="14" fontId="22" fillId="38" borderId="38" xfId="0" applyNumberFormat="1" applyFont="1" applyFill="1" applyBorder="1" applyAlignment="1" applyProtection="1">
      <alignment horizontal="center" wrapText="1"/>
      <protection locked="0"/>
    </xf>
    <xf numFmtId="14" fontId="22" fillId="38" borderId="39" xfId="0" applyNumberFormat="1" applyFont="1" applyFill="1" applyBorder="1" applyAlignment="1" applyProtection="1">
      <alignment horizontal="center" wrapText="1"/>
      <protection locked="0"/>
    </xf>
    <xf numFmtId="14" fontId="22" fillId="40" borderId="0" xfId="0" applyNumberFormat="1" applyFont="1" applyFill="1" applyBorder="1" applyAlignment="1" applyProtection="1">
      <alignment horizontal="center" wrapText="1"/>
      <protection locked="0"/>
    </xf>
    <xf numFmtId="0" fontId="44" fillId="40" borderId="41" xfId="0" applyFont="1" applyFill="1" applyBorder="1" applyAlignment="1">
      <alignment wrapText="1"/>
    </xf>
    <xf numFmtId="0" fontId="44" fillId="40" borderId="43" xfId="0" applyFont="1" applyFill="1" applyBorder="1" applyAlignment="1">
      <alignment wrapText="1"/>
    </xf>
    <xf numFmtId="49" fontId="22" fillId="36" borderId="11" xfId="0" applyNumberFormat="1" applyFont="1" applyFill="1" applyBorder="1" applyAlignment="1" applyProtection="1">
      <alignment horizontal="center" wrapText="1"/>
      <protection hidden="1"/>
    </xf>
    <xf numFmtId="49" fontId="23" fillId="36" borderId="11" xfId="0" applyNumberFormat="1" applyFont="1" applyFill="1" applyBorder="1" applyAlignment="1" applyProtection="1">
      <alignment horizontal="center" wrapText="1"/>
      <protection hidden="1"/>
    </xf>
    <xf numFmtId="49" fontId="26" fillId="36" borderId="27" xfId="0" applyNumberFormat="1" applyFont="1" applyFill="1" applyBorder="1" applyAlignment="1" applyProtection="1">
      <alignment horizontal="center" wrapText="1"/>
      <protection hidden="1"/>
    </xf>
    <xf numFmtId="0" fontId="28" fillId="36" borderId="12" xfId="0" applyFont="1" applyFill="1" applyBorder="1" applyAlignment="1" applyProtection="1">
      <alignment horizontal="center"/>
      <protection hidden="1"/>
    </xf>
    <xf numFmtId="0" fontId="28" fillId="36" borderId="12" xfId="0" applyFont="1" applyFill="1" applyBorder="1" applyAlignment="1" applyProtection="1">
      <alignment wrapText="1"/>
      <protection hidden="1"/>
    </xf>
    <xf numFmtId="0" fontId="28" fillId="36" borderId="12" xfId="0" applyFont="1" applyFill="1" applyBorder="1" applyAlignment="1" applyProtection="1">
      <alignment horizontal="right"/>
      <protection hidden="1"/>
    </xf>
    <xf numFmtId="0" fontId="28" fillId="36" borderId="12" xfId="0" applyFont="1" applyFill="1" applyBorder="1" applyProtection="1">
      <protection hidden="1"/>
    </xf>
    <xf numFmtId="0" fontId="28" fillId="36" borderId="10" xfId="0" applyFont="1" applyFill="1" applyBorder="1" applyProtection="1">
      <protection hidden="1"/>
    </xf>
    <xf numFmtId="0" fontId="28" fillId="36" borderId="12" xfId="0" applyNumberFormat="1" applyFont="1" applyFill="1" applyBorder="1" applyProtection="1">
      <protection hidden="1"/>
    </xf>
    <xf numFmtId="49" fontId="28" fillId="36" borderId="12" xfId="0" applyNumberFormat="1" applyFont="1" applyFill="1" applyBorder="1" applyProtection="1">
      <protection hidden="1"/>
    </xf>
    <xf numFmtId="49" fontId="28" fillId="36" borderId="12" xfId="0" applyNumberFormat="1" applyFont="1" applyFill="1" applyBorder="1" applyAlignment="1" applyProtection="1">
      <alignment wrapText="1"/>
      <protection hidden="1"/>
    </xf>
    <xf numFmtId="49" fontId="28" fillId="36" borderId="31" xfId="0" applyNumberFormat="1" applyFont="1" applyFill="1" applyBorder="1" applyProtection="1">
      <protection hidden="1"/>
    </xf>
    <xf numFmtId="49" fontId="0" fillId="36" borderId="0" xfId="0" applyNumberFormat="1" applyFill="1" applyAlignment="1" applyProtection="1">
      <alignment wrapText="1"/>
      <protection hidden="1"/>
    </xf>
    <xf numFmtId="49" fontId="0" fillId="36" borderId="0" xfId="0" applyNumberFormat="1" applyFill="1" applyProtection="1">
      <protection hidden="1"/>
    </xf>
    <xf numFmtId="0" fontId="47" fillId="0" borderId="0" xfId="0" applyFont="1" applyAlignment="1">
      <alignment wrapText="1"/>
    </xf>
    <xf numFmtId="0" fontId="0" fillId="36" borderId="12" xfId="0" applyFont="1" applyFill="1" applyBorder="1" applyAlignment="1" applyProtection="1">
      <alignment horizontal="center"/>
      <protection hidden="1"/>
    </xf>
    <xf numFmtId="0" fontId="48" fillId="40" borderId="0" xfId="42" applyFont="1" applyFill="1"/>
    <xf numFmtId="0" fontId="48" fillId="45" borderId="0" xfId="42" applyFont="1" applyFill="1"/>
    <xf numFmtId="0" fontId="48" fillId="38" borderId="30" xfId="42" applyFont="1" applyFill="1" applyBorder="1"/>
    <xf numFmtId="166" fontId="0" fillId="0" borderId="0" xfId="0" applyNumberFormat="1" applyAlignment="1">
      <alignment horizontal="left"/>
    </xf>
    <xf numFmtId="0" fontId="0" fillId="51" borderId="0" xfId="0" applyFill="1" applyBorder="1" applyAlignment="1">
      <alignment horizontal="center" wrapText="1"/>
    </xf>
    <xf numFmtId="0" fontId="0" fillId="51" borderId="0" xfId="0" applyFill="1" applyBorder="1" applyAlignment="1">
      <alignment horizontal="center"/>
    </xf>
    <xf numFmtId="0" fontId="16" fillId="44" borderId="22" xfId="0" applyFont="1" applyFill="1" applyBorder="1" applyAlignment="1">
      <alignment horizontal="center" vertical="center" textRotation="45" wrapText="1"/>
    </xf>
    <xf numFmtId="0" fontId="16" fillId="44" borderId="23" xfId="0" applyFont="1" applyFill="1" applyBorder="1" applyAlignment="1">
      <alignment horizontal="center" vertical="center" textRotation="45" wrapText="1"/>
    </xf>
    <xf numFmtId="0" fontId="16" fillId="44" borderId="24" xfId="0" applyFont="1" applyFill="1" applyBorder="1" applyAlignment="1">
      <alignment horizontal="center" vertical="center" textRotation="45" wrapText="1"/>
    </xf>
    <xf numFmtId="0" fontId="0" fillId="0" borderId="3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36" fillId="0" borderId="34" xfId="0" applyFont="1" applyBorder="1" applyAlignment="1">
      <alignment horizontal="left" wrapText="1"/>
    </xf>
    <xf numFmtId="0" fontId="0" fillId="50" borderId="0" xfId="0" applyFill="1" applyBorder="1" applyAlignment="1">
      <alignment horizontal="center"/>
    </xf>
    <xf numFmtId="0" fontId="16" fillId="44" borderId="22" xfId="0" applyFont="1" applyFill="1" applyBorder="1" applyAlignment="1">
      <alignment horizontal="center" textRotation="45" wrapText="1"/>
    </xf>
    <xf numFmtId="0" fontId="16" fillId="44" borderId="23" xfId="0" applyFont="1" applyFill="1" applyBorder="1" applyAlignment="1">
      <alignment horizontal="center" textRotation="45" wrapText="1"/>
    </xf>
    <xf numFmtId="0" fontId="16" fillId="44" borderId="24" xfId="0" applyFont="1" applyFill="1" applyBorder="1" applyAlignment="1">
      <alignment horizontal="center" textRotation="45" wrapText="1"/>
    </xf>
    <xf numFmtId="0" fontId="45" fillId="40" borderId="42" xfId="42" applyFont="1" applyFill="1" applyBorder="1" applyAlignment="1">
      <alignment horizontal="center" vertical="center" wrapText="1"/>
    </xf>
    <xf numFmtId="0" fontId="45" fillId="40" borderId="29" xfId="42" applyFont="1" applyFill="1" applyBorder="1" applyAlignment="1">
      <alignment horizontal="center" vertical="center" wrapText="1"/>
    </xf>
    <xf numFmtId="0" fontId="45" fillId="40" borderId="40" xfId="42" applyFont="1" applyFill="1" applyBorder="1" applyAlignment="1">
      <alignment horizontal="center" vertical="top" wrapText="1"/>
    </xf>
    <xf numFmtId="0" fontId="45" fillId="40" borderId="35" xfId="42" applyFont="1" applyFill="1" applyBorder="1" applyAlignment="1">
      <alignment horizontal="center" vertical="top" wrapText="1"/>
    </xf>
    <xf numFmtId="0" fontId="31" fillId="48" borderId="36" xfId="0" applyFont="1" applyFill="1" applyBorder="1" applyAlignment="1">
      <alignment horizontal="left" vertical="top" wrapText="1"/>
    </xf>
    <xf numFmtId="0" fontId="31" fillId="48" borderId="25" xfId="0" applyFont="1" applyFill="1" applyBorder="1" applyAlignment="1">
      <alignment horizontal="left" vertical="top" wrapText="1"/>
    </xf>
    <xf numFmtId="0" fontId="31" fillId="48" borderId="34" xfId="0" applyFont="1" applyFill="1" applyBorder="1" applyAlignment="1">
      <alignment horizontal="left" vertical="top" wrapText="1"/>
    </xf>
    <xf numFmtId="0" fontId="31" fillId="48" borderId="26" xfId="0" applyFont="1" applyFill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6">
    <dxf>
      <alignment horizontal="left" vertical="bottom" textRotation="0" wrapText="0" indent="0" justifyLastLine="0" shrinkToFit="0" readingOrder="0"/>
    </dxf>
    <dxf>
      <numFmt numFmtId="166" formatCode="yyyy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</dxf>
    <dxf>
      <font>
        <b/>
      </font>
    </dxf>
    <dxf>
      <font>
        <b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 tint="-0.34998626667073579"/>
      </font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34998626667073579"/>
      </font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color theme="0" tint="-0.24994659260841701"/>
      </font>
    </dxf>
    <dxf>
      <font>
        <strike val="0"/>
        <color theme="0" tint="-0.34998626667073579"/>
      </font>
    </dxf>
    <dxf>
      <font>
        <strike val="0"/>
      </font>
      <fill>
        <patternFill patternType="solid">
          <fgColor auto="1"/>
          <bgColor rgb="FFD5E505"/>
        </patternFill>
      </fill>
    </dxf>
    <dxf>
      <fill>
        <patternFill>
          <bgColor theme="3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34998626667073579"/>
      </font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ill>
        <patternFill>
          <bgColor rgb="FFFF0000"/>
        </patternFill>
      </fill>
    </dxf>
    <dxf>
      <font>
        <strike val="0"/>
        <color theme="0" tint="-0.34998626667073579"/>
      </font>
    </dxf>
    <dxf>
      <font>
        <color theme="0" tint="-0.24994659260841701"/>
      </font>
    </dxf>
    <dxf>
      <font>
        <strike val="0"/>
      </font>
      <fill>
        <patternFill patternType="solid">
          <fgColor auto="1"/>
          <bgColor rgb="FFD5E505"/>
        </patternFill>
      </fill>
    </dxf>
    <dxf>
      <fill>
        <patternFill>
          <bgColor theme="3" tint="0.39994506668294322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strike val="0"/>
        <color theme="0" tint="-0.34998626667073579"/>
      </font>
    </dxf>
    <dxf>
      <fill>
        <patternFill>
          <bgColor rgb="FFFF0000"/>
        </patternFill>
      </fill>
    </dxf>
    <dxf>
      <font>
        <strike val="0"/>
        <color theme="0" tint="-0.34998626667073579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 Style 1" defaultPivotStyle="PivotStyleLight16">
    <tableStyle name="Table Style 1" pivot="0" count="1">
      <tableStyleElement type="wholeTable" dxfId="45"/>
    </tableStyle>
  </tableStyles>
  <colors>
    <mruColors>
      <color rgb="FFA40000"/>
      <color rgb="FFFFFF99"/>
      <color rgb="FF462300"/>
      <color rgb="FFB40000"/>
      <color rgb="FF4C2600"/>
      <color rgb="FF582C00"/>
      <color rgb="FF663300"/>
      <color rgb="FFFF4B4B"/>
      <color rgb="FFFBFFE1"/>
      <color rgb="FFC7D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pes, Michael" refreshedDate="43384.585631944443" createdVersion="4" refreshedVersion="6" minRefreshableVersion="3" recordCount="381">
  <cacheSource type="worksheet">
    <worksheetSource name="Table_ExternalData_1"/>
  </cacheSource>
  <cacheFields count="24">
    <cacheField name="Inventory Y/N" numFmtId="0">
      <sharedItems/>
    </cacheField>
    <cacheField name="Action Notes" numFmtId="0">
      <sharedItems containsBlank="1"/>
    </cacheField>
    <cacheField name="Record PM Use" numFmtId="0">
      <sharedItems/>
    </cacheField>
    <cacheField name="Keyword(10)" numFmtId="0">
      <sharedItems/>
    </cacheField>
    <cacheField name="Keyword Description(35)" numFmtId="0">
      <sharedItems count="103">
        <s v="ACCESS CONTROL"/>
        <s v="AIR COMPRESSOR"/>
        <s v="AIR CONDITIONING UNIT"/>
        <s v="AIR DRYER"/>
        <s v="AIR HANDLING UNIT"/>
        <s v="APPLIANCES"/>
        <s v="AUTOCLAVE"/>
        <s v="BACKFLOW PREVENTER"/>
        <s v="BATTERY"/>
        <s v="BLEACHERS"/>
        <s v="BLINDS"/>
        <s v="BOILER"/>
        <s v="BURNER"/>
        <s v="CASCADE SYSTEM"/>
        <s v="CHILLED BEAM"/>
        <s v="CHILLER"/>
        <s v="CHIMNEY"/>
        <s v="CLOCKS, BELLS AND TIMERS"/>
        <s v="COIL"/>
        <s v="CONTROLS"/>
        <s v="CONVEYANCE"/>
        <s v="COOLING TOWER"/>
        <s v="DAMPER"/>
        <s v="DEFIBRILLATOR"/>
        <s v="DEHUMIDIFIER"/>
        <s v="DOCK EQUIPMENT"/>
        <s v="DOOR"/>
        <s v="DRAIN"/>
        <s v="DUST COLLECTOR WOOD, WELDING"/>
        <s v="ELECTRICAL SYSTEM"/>
        <s v="ELECTRICAL, CARBON MONOXIDE SYSTEM"/>
        <s v="EMERGENCY GENERATOR"/>
        <s v="EMERGENCY PHONE"/>
        <s v="EMERGENCY WASH STATION"/>
        <s v="ENERGY RECOVERY UNIT"/>
        <s v="ENVIRONMENTAL CHAMBER"/>
        <s v="FACILITY RECORD"/>
        <s v="FAN"/>
        <s v="FIELD"/>
        <s v="FILTRATION"/>
        <s v="FIRE ALARM"/>
        <s v="FIRE EXTINGUISHER"/>
        <s v="FIRE HYDRANT PRIVATE"/>
        <s v="FIRE SUPPRESSION SYSTEM"/>
        <s v="FIREESCAPE"/>
        <s v="FIREPLACE"/>
        <s v="FOUNTAIN"/>
        <s v="FUME HOOD"/>
        <s v="FURNACE"/>
        <s v="GAS SYSTEM, MEDICAL, LAB, ETC."/>
        <s v="GFCI RECEPTACLES"/>
        <s v="HEAT EXCHANGER"/>
        <s v="HEATER"/>
        <s v="HEPA UNIT"/>
        <s v="HOT WATER HEATER"/>
        <s v="HUMIDIFIER"/>
        <s v="HYDRATION"/>
        <s v="ICEMAKER"/>
        <s v="IRRIGATION"/>
        <s v="KEY CONTROL BOX"/>
        <s v="LAB SERVICE EQUIPMENT"/>
        <s v="LIGHTING"/>
        <s v="LIGHTNING PROTECTION"/>
        <s v="MANHOLE"/>
        <s v="MASONRY SYSTEMS"/>
        <s v="METER"/>
        <s v="MONITORING SYSTEM"/>
        <s v="MONUMENTS AND STATUES"/>
        <s v="MOTORS"/>
        <s v="PH NEUTRALIZATION SYSTEM"/>
        <s v="POOL SYSTEMS AND EQUIPMENT"/>
        <s v="PRESSURE VESSEL"/>
        <s v="PUMP"/>
        <s v="RAINWATER RECLAMATION SYSTEM"/>
        <s v="REFRIGERATION "/>
        <s v="REGISTERS, VENTS AND LOUVERS"/>
        <s v="REGISTERS, VENTS, GRILLES, LOUVERS"/>
        <s v="ROOF"/>
        <s v="SCREEN"/>
        <s v="SECURITY SYSTEMS"/>
        <s v="SOLAR SYSTEM"/>
        <s v="SOOT BLOWER"/>
        <s v="STEAM GENERATOR"/>
        <s v="STEAM TRAP"/>
        <s v="STRAINERS AND SEPARATORS"/>
        <s v="TANK"/>
        <s v="TERMINAL UNITS"/>
        <s v="TRANSFORMER"/>
        <s v="VALVE"/>
        <s v="VARIABLE FREQUENCY DRIVE"/>
        <s v="VEHICLE"/>
        <s v="WASHER"/>
        <s v="WATER SAMPLE COOLER"/>
        <s v="WATER SOFTNER"/>
        <s v="WATER SOURCE HEAT PUMP"/>
        <s v="WATER TREATMENT"/>
        <s v="REVERSE OSMOSIS/ELECTRODEIONIZATION" u="1"/>
        <s v="REVERSE OSMOSIS DISTILLED WATER" u="1"/>
        <s v="HEAT RECOVERY WHEEL" u="1"/>
        <s v="TREE" u="1"/>
        <s v="HEAT RECOVERY UNIT" u="1"/>
        <s v="SECURITY GRILLES" u="1"/>
        <s v="LOUVERS" u="1"/>
      </sharedItems>
    </cacheField>
    <cacheField name="Type(7)" numFmtId="0">
      <sharedItems/>
    </cacheField>
    <cacheField name="Type Description(35)" numFmtId="0">
      <sharedItems/>
    </cacheField>
    <cacheField name="Type Definition" numFmtId="0">
      <sharedItems containsBlank="1"/>
    </cacheField>
    <cacheField name="DATA COLLECTION" numFmtId="0">
      <sharedItems containsBlank="1"/>
    </cacheField>
    <cacheField name="DIVISION_(EQ Group)" numFmtId="0">
      <sharedItems/>
    </cacheField>
    <cacheField name="ACADEMIC NON-RESEARCH" numFmtId="0">
      <sharedItems containsNonDate="0" containsString="0" containsBlank="1"/>
    </cacheField>
    <cacheField name="ACADEMIC RESEARCH" numFmtId="0">
      <sharedItems containsNonDate="0" containsString="0" containsBlank="1"/>
    </cacheField>
    <cacheField name="ADMIN/SUPPORT" numFmtId="0">
      <sharedItems containsNonDate="0" containsString="0" containsBlank="1"/>
    </cacheField>
    <cacheField name="ATHLETICS" numFmtId="0">
      <sharedItems containsNonDate="0" containsString="0" containsBlank="1"/>
    </cacheField>
    <cacheField name="AUXILIARY" numFmtId="0">
      <sharedItems containsNonDate="0" containsString="0" containsBlank="1"/>
    </cacheField>
    <cacheField name="BIOMED" numFmtId="0">
      <sharedItems containsNonDate="0" containsString="0" containsBlank="1"/>
    </cacheField>
    <cacheField name="CENTRAL HEAT PLANT" numFmtId="0">
      <sharedItems containsNonDate="0" containsString="0" containsBlank="1"/>
    </cacheField>
    <cacheField name="DORMITORY" numFmtId="0">
      <sharedItems containsNonDate="0" containsString="0" containsBlank="1"/>
    </cacheField>
    <cacheField name="STUDENT LIFE" numFmtId="0">
      <sharedItems containsNonDate="0" containsString="0" containsBlank="1"/>
    </cacheField>
    <cacheField name="UNASSIGNED" numFmtId="0">
      <sharedItems containsNonDate="0" containsString="0" containsBlank="1"/>
    </cacheField>
    <cacheField name="EXPECTED LIFE" numFmtId="0">
      <sharedItems containsString="0" containsBlank="1" containsNumber="1" containsInteger="1" minValue="0" maxValue="100"/>
    </cacheField>
    <cacheField name="NOTES:" numFmtId="0">
      <sharedItems containsBlank="1"/>
    </cacheField>
    <cacheField name="Asset Tagging/ID Approach Instructions_(General rule: Tag should" numFmtId="0">
      <sharedItems containsBlank="1"/>
    </cacheField>
    <cacheField name="EQ_RANK" numFmtId="0">
      <sharedItems containsString="0" containsBlank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1">
  <r>
    <s v="NO"/>
    <s v="NO ACTION"/>
    <s v="FACILITY"/>
    <s v="ACCESSCTRL"/>
    <x v="0"/>
    <s v="ACCARDR"/>
    <s v="ACCESS CONTROL, CARD READER"/>
    <s v="A device used to read credentials and grant access to a building or space"/>
    <m/>
    <s v="DIV01"/>
    <m/>
    <m/>
    <m/>
    <m/>
    <m/>
    <m/>
    <m/>
    <m/>
    <m/>
    <m/>
    <n v="15"/>
    <m/>
    <m/>
    <n v="10"/>
  </r>
  <r>
    <s v="NO"/>
    <s v="NO ACTION"/>
    <s v="FACILITY"/>
    <s v="ACCESSCTRL"/>
    <x v="0"/>
    <s v="ACOTHER"/>
    <s v="ACCESS CONTROL, OTHER DEVICES"/>
    <m/>
    <m/>
    <s v="DIV01"/>
    <m/>
    <m/>
    <m/>
    <m/>
    <m/>
    <m/>
    <m/>
    <m/>
    <m/>
    <m/>
    <n v="15"/>
    <m/>
    <m/>
    <n v="10"/>
  </r>
  <r>
    <s v="YES"/>
    <s v=""/>
    <s v="EQUIP"/>
    <s v="AIR-COMP"/>
    <x v="1"/>
    <s v="AIRCNTF"/>
    <s v="AIR COMPRESSOR, CENTRIFICAL"/>
    <s v="A pump designed to make compressed air"/>
    <s v="DUPLEX TYPE (Y/N?), ALARMED (Y/N?), BELTS/OIL &amp; AIR FILTERS, LUBRICANT OR OIL TYPE, INCLUDE ALL LINE FILTERS"/>
    <s v="DIV08"/>
    <m/>
    <m/>
    <m/>
    <m/>
    <m/>
    <m/>
    <m/>
    <m/>
    <m/>
    <m/>
    <n v="20"/>
    <m/>
    <m/>
    <n v="2"/>
  </r>
  <r>
    <s v="YES"/>
    <s v=""/>
    <s v="EQUIP"/>
    <s v="AIR-COMP"/>
    <x v="1"/>
    <s v="AIRRECP"/>
    <s v="AIR COMPRESSOR, RECIPROCATING"/>
    <s v="A pump designed to make compressed air"/>
    <s v="DUPLEX TYPE (Y/N?), ALARMED (Y/N?), BELTS/OIL &amp; AIR FILTERS, LUBRICANT OR OIL TYPE, INCLUDE ALL LINE FILTERS"/>
    <s v="DIV08"/>
    <m/>
    <m/>
    <m/>
    <m/>
    <m/>
    <m/>
    <m/>
    <m/>
    <m/>
    <m/>
    <n v="25"/>
    <m/>
    <m/>
    <n v="2"/>
  </r>
  <r>
    <s v="YES"/>
    <s v=""/>
    <s v="EQUIP"/>
    <s v="AIR-COMP"/>
    <x v="1"/>
    <s v="AIRSCRW"/>
    <s v="AIR COMPRESSOR, SCREW"/>
    <s v="A pump designed to make compressed air"/>
    <s v="DUPLEX TYPE (Y/N?), ALARMED (Y/N?), BELTS/OIL &amp; AIR FILTERS, LUBRICANT OR OIL TYPE, INCLUDE ALL LINE FILTERS"/>
    <s v="DIV08"/>
    <m/>
    <m/>
    <m/>
    <m/>
    <m/>
    <m/>
    <m/>
    <m/>
    <m/>
    <m/>
    <n v="20"/>
    <m/>
    <m/>
    <n v="2"/>
  </r>
  <r>
    <s v="YES"/>
    <s v=""/>
    <s v="EQUIP"/>
    <s v="AIR-COMP"/>
    <x v="1"/>
    <s v="AIRSCRL"/>
    <s v="AIR COMPRESSOR, SCROLL"/>
    <s v="A pump designed to make compressed air"/>
    <s v="DUPLEX TYPE (Y/N?), ALARMED (Y/N?), BELTS/OIL &amp; AIR FILTERS, LUBRICANT OR OIL TYPE, INCLUDE ALL LINE FILTERS"/>
    <s v="DIV08"/>
    <m/>
    <m/>
    <m/>
    <m/>
    <m/>
    <m/>
    <m/>
    <m/>
    <m/>
    <m/>
    <n v="20"/>
    <m/>
    <m/>
    <n v="2"/>
  </r>
  <r>
    <s v="YES"/>
    <s v=""/>
    <s v="EQUIP"/>
    <s v="AC-UNIT"/>
    <x v="2"/>
    <s v="AC-COND"/>
    <s v="AC, CONDENSER UNIT, AIR COOLED"/>
    <s v="A heat exchanger which removes heat from vapor, changing it to its liquid state."/>
    <s v="REFRIGERANT/CHARGE/MOTOR"/>
    <s v="DIV08"/>
    <m/>
    <m/>
    <m/>
    <m/>
    <m/>
    <m/>
    <m/>
    <m/>
    <m/>
    <m/>
    <n v="25"/>
    <m/>
    <m/>
    <n v="3"/>
  </r>
  <r>
    <s v="YES"/>
    <s v=""/>
    <s v="EQUIP"/>
    <s v="AC-UNIT"/>
    <x v="2"/>
    <s v="AC-EVAP"/>
    <s v="AC, EVAPORATOR UNIT"/>
    <s v="A heat exchanger in which liquid evaporates while absorbing heat"/>
    <s v="REFRIGERANT/CHARGE/MOTOR/FILTER"/>
    <s v="DIV08"/>
    <m/>
    <m/>
    <m/>
    <m/>
    <m/>
    <m/>
    <m/>
    <m/>
    <m/>
    <m/>
    <n v="25"/>
    <m/>
    <s v="Common or room space, use white tag"/>
    <n v="3"/>
  </r>
  <r>
    <s v="YES"/>
    <s v=""/>
    <s v="EQUIP"/>
    <s v="AC-UNIT"/>
    <x v="2"/>
    <s v="AC-CRAC"/>
    <s v="AIR CONDITIONER, COMPUTER ROOM"/>
    <s v="A piece of equipment that cools &amp; dries air"/>
    <s v="REFRIGERANT/CHARGE/MOTOR/FILTER"/>
    <s v="DIV08"/>
    <m/>
    <m/>
    <m/>
    <m/>
    <m/>
    <m/>
    <m/>
    <m/>
    <m/>
    <m/>
    <n v="15"/>
    <m/>
    <m/>
    <n v="3"/>
  </r>
  <r>
    <s v="YES"/>
    <s v=""/>
    <s v="EQUIP"/>
    <s v="AC-UNIT"/>
    <x v="2"/>
    <s v="AC-RACK"/>
    <s v="AIR CONDITIONER, INROW RACK COOLING"/>
    <s v="A piece of equipment that directly cools IT servers"/>
    <s v="FILTERS"/>
    <s v="DIV08"/>
    <m/>
    <m/>
    <m/>
    <m/>
    <m/>
    <m/>
    <m/>
    <m/>
    <m/>
    <m/>
    <n v="15"/>
    <m/>
    <m/>
    <n v="3"/>
  </r>
  <r>
    <s v="YES"/>
    <s v=""/>
    <s v="EQUIP"/>
    <s v="AC-UNIT"/>
    <x v="2"/>
    <s v="AC-PAKG"/>
    <s v="AIR CONDITIONER, PACKAGE SYSTEM"/>
    <s v="A piece of equipment that cools &amp; dries air"/>
    <s v="FILTERS/CONDENSATE BUCKET OR SECONDARY PUMP SYSTEM"/>
    <s v="DIV08"/>
    <m/>
    <m/>
    <m/>
    <m/>
    <m/>
    <m/>
    <m/>
    <m/>
    <m/>
    <m/>
    <n v="15"/>
    <s v="Will not be used.  Instead use AHUPAKG"/>
    <m/>
    <n v="3"/>
  </r>
  <r>
    <s v="NO"/>
    <s v="NO ACTION"/>
    <s v="EQUIP"/>
    <s v="AC-UNIT"/>
    <x v="2"/>
    <s v="AC-PORT"/>
    <s v="AIR CONDITIONER, PORTABLE"/>
    <s v="A piece of equipment that cools &amp; dries air"/>
    <m/>
    <s v="DIV08"/>
    <m/>
    <m/>
    <m/>
    <m/>
    <m/>
    <m/>
    <m/>
    <m/>
    <m/>
    <m/>
    <n v="15"/>
    <m/>
    <m/>
    <n v="3"/>
  </r>
  <r>
    <s v="NO"/>
    <s v="DO NOT INCLUDE"/>
    <s v="EQUIP"/>
    <s v="AC-UNIT"/>
    <x v="2"/>
    <s v="ACSPLIT"/>
    <s v="AIR CONDITIONER, SPLIT SYSTEM"/>
    <s v="A piece of equipment that cools &amp; dries air"/>
    <m/>
    <s v="DIV08"/>
    <m/>
    <m/>
    <m/>
    <m/>
    <m/>
    <m/>
    <m/>
    <m/>
    <m/>
    <m/>
    <n v="25"/>
    <s v="Type being phased out, records set for CONDENSER &amp; EVAP portions of system."/>
    <m/>
    <n v="3"/>
  </r>
  <r>
    <s v="NO"/>
    <s v="NO ACTION"/>
    <s v="EQUIP"/>
    <s v="AC-UNIT"/>
    <x v="2"/>
    <s v="ACWINDW"/>
    <s v="AIR CONDITIONER, WINDOW"/>
    <s v="A piece of equipment, installed in a window, designed to cool an area"/>
    <m/>
    <s v="DIV08"/>
    <m/>
    <m/>
    <m/>
    <m/>
    <m/>
    <m/>
    <m/>
    <m/>
    <m/>
    <m/>
    <n v="15"/>
    <m/>
    <m/>
    <n v="3"/>
  </r>
  <r>
    <s v="YES"/>
    <s v=""/>
    <s v="EQUIP"/>
    <s v="AIR-DRYER"/>
    <x v="3"/>
    <s v="AIRDRYD"/>
    <s v="AIR DRYER, DESSICANT"/>
    <s v="A piece of equipment designed to remove moisture from compressed air"/>
    <s v="AIR FILTERS"/>
    <s v="DIV08"/>
    <m/>
    <m/>
    <m/>
    <m/>
    <m/>
    <m/>
    <m/>
    <m/>
    <m/>
    <m/>
    <n v="15"/>
    <m/>
    <m/>
    <n v="3"/>
  </r>
  <r>
    <s v="YES"/>
    <s v=""/>
    <s v="EQUIP"/>
    <s v="AIR-DRYER"/>
    <x v="3"/>
    <s v="AIRDRYR"/>
    <s v="AIR DRYER, REFRIGERANT"/>
    <s v="A piece of equipment designed to remove moisture from compressed air"/>
    <s v="AIR FILTERS/REFRIGERANT"/>
    <s v="DIV08"/>
    <m/>
    <m/>
    <m/>
    <m/>
    <m/>
    <m/>
    <m/>
    <m/>
    <m/>
    <m/>
    <n v="15"/>
    <m/>
    <m/>
    <n v="3"/>
  </r>
  <r>
    <s v="YES"/>
    <s v=""/>
    <s v="EQUIP"/>
    <s v="AHU"/>
    <x v="4"/>
    <s v="AHUHVSM"/>
    <s v="AIR HANDLER, HVAC &lt; 30K CFM"/>
    <s v="An custom built HVAC air handler, usually assembled in place."/>
    <s v="FAN COUNT/MOTOR INFO/FILTERS/AIRFLOW DP MONITORS/PITOT IF EQUIPED/COIL COUNT(HEATING/RE-HEAT/COOLING/ENERGY RECOVERY COILS OR WHEELS)/DAMPERS/CONTROL SYSTEM (SIEMENS/JCI, ARE THEY ON BAS OR MASTER BAS BACK TO  FM/ ALARMED?"/>
    <s v="DIV08"/>
    <m/>
    <m/>
    <m/>
    <m/>
    <m/>
    <m/>
    <m/>
    <m/>
    <m/>
    <m/>
    <n v="25"/>
    <m/>
    <s v="Near main plaque or Mnf. info plate.  Indoor components: Tag only inside unit, do not apply tag to door."/>
    <n v="2"/>
  </r>
  <r>
    <s v="YES"/>
    <s v=""/>
    <s v="EQUIP"/>
    <s v="AHU"/>
    <x v="4"/>
    <s v="AHUHVLG"/>
    <s v="AIR HANDLER, HVAC &gt; 30K CFM"/>
    <s v="An custom built HVAC air handler, usually assembled in place."/>
    <s v="FAN COUNT/MOTOR INFO/FILTERS/AIRFLOW DP MONITORS/PITOT IF EQUIPED/COIL COUNT(HEATING/RE-HEAT/COOLING/ENERGY RECOVERY COILS OR WHEELS)/DAMPERS/CONTROL SYSTEM (SIEMENS/JCI, ARE THEY ON BAS OR MASTER BAS BACK TO  FM/ ALARMED?"/>
    <s v="DIV08"/>
    <m/>
    <m/>
    <m/>
    <m/>
    <m/>
    <m/>
    <m/>
    <m/>
    <m/>
    <m/>
    <n v="25"/>
    <m/>
    <s v="Near main plaque or Mnf. info plate.  Indoor components: Tag only inside unit, do not apply tag to door."/>
    <n v="2"/>
  </r>
  <r>
    <s v="YES"/>
    <s v=""/>
    <s v="EQUIP"/>
    <s v="AHU"/>
    <x v="4"/>
    <s v="AHUMUAU"/>
    <s v="AIR HANDLER, MAKEUP AIR UNIT"/>
    <s v="An air handler that supplies makeup air to a space"/>
    <s v="FAN COUNT/MOTOR INFO/FILTERS/AIRFLOW DP MONITORS/PITOT IF EQUIPED/COIL COUNT(HEATING/RE-HEAT/COOLING/ENERGY RECOVERY COILS OR WHEELS)/DAMPERS/CONTROL SYSTEM (SIEMENS/JCI, ARE THEY ON BAS OR MASTER BAS BACK TO  FM/ ALARMED?"/>
    <s v="DIV08"/>
    <m/>
    <m/>
    <m/>
    <m/>
    <m/>
    <m/>
    <m/>
    <m/>
    <m/>
    <m/>
    <n v="25"/>
    <m/>
    <s v="Near main plaque or Mnf. info plate.  Indoor components: Tag only inside unit, do not apply tag to door."/>
    <n v="2"/>
  </r>
  <r>
    <s v="YES"/>
    <s v=""/>
    <s v="EQUIP"/>
    <s v="AHU"/>
    <x v="4"/>
    <s v="AHUPAKG"/>
    <s v="AIR HANDLER, PACKAGE/ROOFTOP UNIT"/>
    <s v="An pre-built and packaged air handler"/>
    <s v="FAN COUNT/MOTOR INFO/FILTERS/AIRFLOW DP MONITORS/PITOT IF EQUIPED/COIL COUNT(HEATING/RE-HEAT/COOLING/ENERGY RECOVERY COILS OR WHEELS)/DAMPERS/CONTROL SYSTEM (SIEMENS/JCI, ARE THEY ON BAS OR MASTER BAS BACK TO  FM/ ALARMED?/ HEATING, COOLING OR BOTH"/>
    <s v="DIV08"/>
    <m/>
    <m/>
    <m/>
    <m/>
    <m/>
    <m/>
    <m/>
    <m/>
    <m/>
    <m/>
    <n v="25"/>
    <m/>
    <s v="Near main plaque or Mnf. info plate.  Indoor components: Tag only inside unit, do not apply tag to door."/>
    <n v="2"/>
  </r>
  <r>
    <s v="YES"/>
    <s v=""/>
    <s v="EQUIP"/>
    <s v="AHU"/>
    <x v="4"/>
    <s v="AHU-RAU"/>
    <s v="AIR HANDLER, RECIRCULATING"/>
    <s v="An air handler that recirculates air in a space"/>
    <s v="FAN COUNT/MOTOR INFO/FILTERS/AIRFLOW DP MONITORS/PITOT IF EQUIPED/COIL COUNT(HEATING/RE-HEAT/COOLING/ENERGY RECOVERY COILS OR WHEELS)/DAMPERS/CONTROL SYSTEM (SIEMENS/JCI, ARE THEY ON BAS OR MASTER BAS BACK TO  FM/ ALARMED?/ HEATING, COOLING OR BOTH"/>
    <s v="DIV08"/>
    <m/>
    <m/>
    <m/>
    <m/>
    <m/>
    <m/>
    <m/>
    <m/>
    <m/>
    <m/>
    <n v="25"/>
    <m/>
    <s v="Near main plaque or Mnf. info plate.  Indoor components: Tag only inside unit, do not apply tag to door."/>
    <n v="2"/>
  </r>
  <r>
    <s v="NO"/>
    <s v="NO ACTION"/>
    <s v="FACILITY"/>
    <s v="APPLIANCES"/>
    <x v="5"/>
    <s v="APPLICS"/>
    <s v="APPLIANCES"/>
    <s v="Appliances throughout a facility.  Stoves, microwaves, etc."/>
    <m/>
    <s v="OPS"/>
    <m/>
    <m/>
    <m/>
    <m/>
    <m/>
    <m/>
    <m/>
    <m/>
    <m/>
    <m/>
    <n v="10"/>
    <m/>
    <m/>
    <n v="10"/>
  </r>
  <r>
    <s v="NO"/>
    <s v="NO ACTION"/>
    <s v="EQUIP"/>
    <s v="AUTOCLAVE"/>
    <x v="6"/>
    <s v="AUTCLAV"/>
    <s v="AUTOCLAVE"/>
    <s v="A device that uses steam to decontaminate and sterilize lab waste"/>
    <m/>
    <s v="OPS"/>
    <m/>
    <m/>
    <m/>
    <m/>
    <m/>
    <m/>
    <m/>
    <m/>
    <m/>
    <m/>
    <n v="10"/>
    <m/>
    <m/>
    <n v="7"/>
  </r>
  <r>
    <s v="YES"/>
    <s v=""/>
    <s v="EQUIP"/>
    <s v="BCKFLWPREV"/>
    <x v="7"/>
    <s v="BKFL-DM"/>
    <s v="BACKFLOW PREVENTER, DOMESTIC"/>
    <s v="A one way valve that prevents contamination of the building/city's potable water supply"/>
    <m/>
    <s v="DIV02"/>
    <m/>
    <m/>
    <m/>
    <m/>
    <m/>
    <m/>
    <m/>
    <m/>
    <m/>
    <m/>
    <n v="10"/>
    <m/>
    <s v="Use hanger"/>
    <n v="1"/>
  </r>
  <r>
    <s v="YES"/>
    <s v=""/>
    <s v="EQUIP"/>
    <s v="BCKFLWPREV"/>
    <x v="7"/>
    <s v="BKFL-EQ"/>
    <s v="BACKFLOW PREVENTER, EQUIPMENT"/>
    <s v="Backflows servicing specific equipment. (Not part of Prov. Water)"/>
    <m/>
    <s v="DIV02"/>
    <m/>
    <m/>
    <m/>
    <m/>
    <m/>
    <m/>
    <m/>
    <m/>
    <m/>
    <m/>
    <n v="10"/>
    <m/>
    <m/>
    <n v="1"/>
  </r>
  <r>
    <s v="YES"/>
    <s v=""/>
    <s v="EQUIP"/>
    <s v="BCKFLWPREV"/>
    <x v="7"/>
    <s v="BKFL-FS"/>
    <s v="BACKFLOW PREVENTER, FIRE"/>
    <s v="Facility Fire Suppression check valve assemblies. "/>
    <m/>
    <s v="DIV02"/>
    <m/>
    <m/>
    <m/>
    <m/>
    <m/>
    <m/>
    <m/>
    <m/>
    <m/>
    <m/>
    <n v="10"/>
    <m/>
    <s v="Use hanger"/>
    <n v="1"/>
  </r>
  <r>
    <s v="YES"/>
    <s v=""/>
    <s v="EQUIP"/>
    <s v="BCKFLWPREV"/>
    <x v="7"/>
    <s v="BKFL-IR"/>
    <s v="BACKFLOW PREVENTER, IRRIGATION"/>
    <s v="A one way valve that prevents contamination of the building/city's potable water supply"/>
    <m/>
    <s v="DIV02"/>
    <m/>
    <m/>
    <m/>
    <m/>
    <m/>
    <m/>
    <m/>
    <m/>
    <m/>
    <m/>
    <n v="10"/>
    <m/>
    <s v="Use hanger"/>
    <n v="1"/>
  </r>
  <r>
    <s v="YES"/>
    <s v="PROVIDE LOCATION LIST"/>
    <s v="FACILITY"/>
    <s v="BCKFLWPREV"/>
    <x v="7"/>
    <s v="BKFLVAC"/>
    <s v="BACKFLOW PREVENTER, VACUUM BREAKER"/>
    <s v="A one way valve that prevents contamination of the building/city's potable water supply"/>
    <s v="INCLUDE &quot;SERVICE TO&quot; DESCRIPTION ON LIST"/>
    <s v="DIV02"/>
    <m/>
    <m/>
    <m/>
    <m/>
    <m/>
    <m/>
    <m/>
    <m/>
    <m/>
    <m/>
    <n v="10"/>
    <m/>
    <s v="Bldg-Wide Virtual"/>
    <n v="1"/>
  </r>
  <r>
    <s v="YES"/>
    <s v="PROVIDE LOCATION LIST"/>
    <s v="EQUIP"/>
    <s v="BATTERY"/>
    <x v="8"/>
    <s v="BATTDRY"/>
    <s v="BATTERY, DRY"/>
    <s v="A device that converts stored chemical energy to electrical energy"/>
    <s v="INCLUDE &quot;SERVICE TO&quot; DESCRIPTION ON LIST_x000a_(SYSTEM TYPE: EMERGENCY LIGHTING, FIRE ALARM, ETC.)"/>
    <s v="DIV03"/>
    <m/>
    <m/>
    <m/>
    <m/>
    <m/>
    <m/>
    <m/>
    <m/>
    <m/>
    <m/>
    <n v="20"/>
    <m/>
    <m/>
    <n v="1"/>
  </r>
  <r>
    <s v="YES"/>
    <s v=""/>
    <s v="EQUIP"/>
    <s v="BATTERY"/>
    <x v="8"/>
    <s v="BATTHVT"/>
    <s v="BATTERY, HIGH VOLTAGE"/>
    <s v="A device that converts stored chemical energy to electrical energy"/>
    <s v="INCLUDE &quot;SERVICE TO&quot; DESCRIPTION ON LIST"/>
    <s v="DIV03"/>
    <m/>
    <m/>
    <m/>
    <m/>
    <m/>
    <m/>
    <m/>
    <m/>
    <m/>
    <m/>
    <n v="15"/>
    <m/>
    <m/>
    <n v="1"/>
  </r>
  <r>
    <s v="YES"/>
    <s v=""/>
    <s v="EQUIP"/>
    <s v="BATTERY"/>
    <x v="8"/>
    <s v="BATTINV"/>
    <s v="BATTERY, INVERTER"/>
    <s v="A device that converts stored chemical energy to electrical energy"/>
    <s v="INCLUDE &quot;SERVICE TO&quot; DESCRIPTION ON LIST_x000a_(SYSTEM TYPE: EMERGENCY LIGHTING, FIRE ALARM, ETC.)"/>
    <s v="DIV03"/>
    <m/>
    <m/>
    <m/>
    <m/>
    <m/>
    <m/>
    <m/>
    <m/>
    <m/>
    <m/>
    <n v="20"/>
    <m/>
    <m/>
    <n v="1"/>
  </r>
  <r>
    <s v="YES"/>
    <s v="PROVIDE LOCATION LIST"/>
    <s v="EQUIP"/>
    <s v="BATTERY"/>
    <x v="8"/>
    <s v="BATTWET"/>
    <s v="BATTERY, WET"/>
    <s v="A device that converts stored chemical energy to electrical energy"/>
    <s v="INCLUDE &quot;SERVICE TO&quot; DESCRIPTION ON LIST"/>
    <s v="DIV03"/>
    <m/>
    <m/>
    <m/>
    <m/>
    <m/>
    <m/>
    <m/>
    <m/>
    <m/>
    <m/>
    <n v="20"/>
    <m/>
    <s v="Bldg-Wide Virtual"/>
    <n v="1"/>
  </r>
  <r>
    <s v="NO"/>
    <s v="NO ACTION"/>
    <s v="FACILITY"/>
    <s v="BLEACHER"/>
    <x v="9"/>
    <s v="BLECHRF"/>
    <s v="BLEACHER, FIXED"/>
    <s v="Open, tiered seating for spectators"/>
    <m/>
    <s v="DIV05"/>
    <m/>
    <m/>
    <m/>
    <m/>
    <m/>
    <m/>
    <m/>
    <m/>
    <m/>
    <m/>
    <n v="30"/>
    <m/>
    <m/>
    <n v="8"/>
  </r>
  <r>
    <s v="NO"/>
    <s v="NO ACTION"/>
    <s v="FACILITY"/>
    <s v="BLEACHER"/>
    <x v="9"/>
    <s v="BLECHRM"/>
    <s v="BLEACHER, MOBILE"/>
    <s v="Open, tiered seating for spectators"/>
    <m/>
    <s v="DIV05"/>
    <m/>
    <m/>
    <m/>
    <m/>
    <m/>
    <m/>
    <m/>
    <m/>
    <m/>
    <m/>
    <n v="15"/>
    <m/>
    <m/>
    <n v="8"/>
  </r>
  <r>
    <s v="NO"/>
    <s v="NO ACTION"/>
    <s v="FACILITY"/>
    <s v="BLEACHER"/>
    <x v="9"/>
    <s v="BLECHRP"/>
    <s v="BLEACHER, PORTABLE"/>
    <s v="Open, tiered seating for spectators"/>
    <m/>
    <s v="DIV05"/>
    <m/>
    <m/>
    <m/>
    <m/>
    <m/>
    <m/>
    <m/>
    <m/>
    <m/>
    <m/>
    <n v="15"/>
    <m/>
    <m/>
    <n v="8"/>
  </r>
  <r>
    <s v="NO"/>
    <s v="NO ACTION"/>
    <s v="FACILITY"/>
    <s v="BLINDS"/>
    <x v="10"/>
    <s v="BLNDMNL"/>
    <s v="BLINDS, MANUAL"/>
    <s v="A manually controlled window shading system"/>
    <m/>
    <s v="DIV01"/>
    <m/>
    <m/>
    <m/>
    <m/>
    <m/>
    <m/>
    <m/>
    <m/>
    <m/>
    <m/>
    <n v="15"/>
    <m/>
    <m/>
    <n v="8"/>
  </r>
  <r>
    <s v="YES"/>
    <s v="PROVIDE LOCATION LIST"/>
    <s v="FACILITY"/>
    <s v="BLINDS"/>
    <x v="10"/>
    <s v="BLNDMTR"/>
    <s v="BLINDS, MOTORIZED "/>
    <s v="A motorized or electronically controlled window shading system"/>
    <m/>
    <s v="DIV01"/>
    <m/>
    <m/>
    <m/>
    <m/>
    <m/>
    <m/>
    <m/>
    <m/>
    <m/>
    <m/>
    <n v="20"/>
    <m/>
    <s v="Bldg-Wide Virtual"/>
    <n v="8"/>
  </r>
  <r>
    <s v="YES"/>
    <s v=""/>
    <s v="EQUIP"/>
    <s v="BOILER"/>
    <x v="11"/>
    <s v="BLR2FUL"/>
    <s v="BOILER, DUAL FUEL GAS OR OIL"/>
    <s v="A vessel used to make steam or hot water using gas, oil or electricity"/>
    <m/>
    <s v="DIV02"/>
    <m/>
    <m/>
    <m/>
    <m/>
    <m/>
    <m/>
    <m/>
    <m/>
    <m/>
    <m/>
    <n v="23"/>
    <m/>
    <s v="Face Side"/>
    <n v="1"/>
  </r>
  <r>
    <s v="YES"/>
    <s v=""/>
    <s v="EQUIP"/>
    <s v="BOILER"/>
    <x v="11"/>
    <s v="BLRELEC"/>
    <s v="BOILER, ELECTRIC"/>
    <s v="A vessel used to make steam or hot water using gas, oil or electricity"/>
    <s v="TYPE (HW/STEAM), SERIVCE (HHW/DHW/HEATING/CLEAN STEAM) BURNER INFO/CONDENSATE NEUTRALIZATION (EQUIPED Y/N? AND TYPE (CARTRIDGE/BOX). AUTO-WATER CUTOFF?/ HEATING ELEMENT RATING"/>
    <s v="DIV02"/>
    <m/>
    <m/>
    <m/>
    <m/>
    <m/>
    <m/>
    <m/>
    <m/>
    <m/>
    <m/>
    <n v="23"/>
    <m/>
    <s v="Face Side"/>
    <n v="1"/>
  </r>
  <r>
    <s v="YES"/>
    <s v=""/>
    <s v="EQUIP"/>
    <s v="BOILER"/>
    <x v="11"/>
    <s v="BLRGASW"/>
    <s v="BOILER, GAS FIRED HOT WATER"/>
    <s v="A vessel used to make steam or hot water using gas, oil or electricity"/>
    <s v="SERIVCE (HHW/DHW) BURNER INFO/CONDENSATE NEUTRALIZATION (EQUIPED Y/N? AND TYPE (CARTRIDGE/BOX). AUTO-WATER CUTOFF?"/>
    <s v="DIV02"/>
    <m/>
    <m/>
    <m/>
    <m/>
    <m/>
    <m/>
    <m/>
    <m/>
    <m/>
    <m/>
    <n v="23"/>
    <m/>
    <s v="Face Side"/>
    <n v="1"/>
  </r>
  <r>
    <s v="YES"/>
    <s v=""/>
    <s v="EQUIP"/>
    <s v="BOILER"/>
    <x v="11"/>
    <s v="BLRGASS"/>
    <s v="BOILER, GAS FIRED STEAM"/>
    <s v="A vessel used to make steam or hot water using gas, oil or electricity"/>
    <s v="SERIVCE (HEATING/CLEAN STEAM) BURNER INFO/CONDENSATE NEUTRALIZATION (EQUIPED Y/N? AND TYPE (CARTRIDGE/BOX). AUTO-WATER CUTOFF?"/>
    <s v="DIV02"/>
    <m/>
    <m/>
    <m/>
    <m/>
    <m/>
    <m/>
    <m/>
    <m/>
    <m/>
    <m/>
    <n v="23"/>
    <m/>
    <s v="Face Side"/>
    <n v="1"/>
  </r>
  <r>
    <s v="NO"/>
    <s v="NO ACTION"/>
    <s v="EQUIP"/>
    <s v="BOILER"/>
    <x v="11"/>
    <s v="BLRINCN"/>
    <s v="BOILER, INCINERATER"/>
    <m/>
    <m/>
    <s v="DIV02"/>
    <m/>
    <m/>
    <m/>
    <m/>
    <m/>
    <m/>
    <m/>
    <m/>
    <m/>
    <m/>
    <n v="23"/>
    <s v="Any on campus??  Ask Tom D."/>
    <m/>
    <n v="1"/>
  </r>
  <r>
    <s v="YES"/>
    <s v=""/>
    <s v="EQUIP"/>
    <s v="BOILER"/>
    <x v="11"/>
    <s v="BLROILW"/>
    <s v="BOILER, OIL HOT WATER"/>
    <s v="A vessel used to make steam or hot water using gas, oil or electricity"/>
    <s v="SERIVCE (HHW/DHW) BURNER INFO/CONDENSATE NEUTRALIZATION (EQUIPED Y/N? AND TYPE (CARTRIDGE/BOX). AUTO-WATER CUTOFF?/ OIL FILTERS"/>
    <s v="DIV02"/>
    <m/>
    <m/>
    <m/>
    <m/>
    <m/>
    <m/>
    <m/>
    <m/>
    <m/>
    <m/>
    <n v="23"/>
    <m/>
    <s v="Face Side"/>
    <n v="1"/>
  </r>
  <r>
    <s v="YES"/>
    <s v=""/>
    <s v="EQUIP"/>
    <s v="BOILER"/>
    <x v="11"/>
    <s v="BLROILS"/>
    <s v="BOILER, OIL STEAM"/>
    <s v="A vessel used to make steam or hot water using gas, oil or electricity"/>
    <s v="SERIVCE (HEATING/CLEAN STEAM) BURNER INFO/CONDENSATE NEUTRALIZATION (EQUIPED Y/N? AND TYPE (CARTRIDGE/BOX). AUTO-WATER CUTOFF?/ OIL FILTERS"/>
    <s v="DIV02"/>
    <m/>
    <m/>
    <m/>
    <m/>
    <m/>
    <m/>
    <m/>
    <m/>
    <m/>
    <m/>
    <n v="23"/>
    <m/>
    <s v="Face Side"/>
    <n v="1"/>
  </r>
  <r>
    <s v="NO"/>
    <s v="NO ACTION"/>
    <s v="EQUIP"/>
    <s v="BOILER"/>
    <x v="11"/>
    <s v="BLRPELT"/>
    <s v="BOILER, PELLET"/>
    <s v="A vessel used to make steam or hot water using gas, oil or electricity"/>
    <m/>
    <s v="DIV02"/>
    <m/>
    <m/>
    <m/>
    <m/>
    <m/>
    <m/>
    <m/>
    <m/>
    <m/>
    <m/>
    <n v="23"/>
    <m/>
    <m/>
    <n v="1"/>
  </r>
  <r>
    <s v="NO"/>
    <s v="NO ACTION"/>
    <s v="EQUIP"/>
    <s v="BOILER"/>
    <x v="11"/>
    <s v="BLRPROP"/>
    <s v="BOILER, PROPANE"/>
    <s v="A vessel used to make steam or hot water using gas, oil or electricity"/>
    <m/>
    <s v="DIV02"/>
    <m/>
    <m/>
    <m/>
    <m/>
    <m/>
    <m/>
    <m/>
    <m/>
    <m/>
    <m/>
    <n v="23"/>
    <m/>
    <m/>
    <n v="1"/>
  </r>
  <r>
    <s v="YES"/>
    <s v="BURNER INFO TO BE INCLUDED WITH BOILER SPEC INFO"/>
    <s v="SPEC"/>
    <s v="BURNER"/>
    <x v="12"/>
    <s v="BRNRDUL"/>
    <s v="BURNER, DUAL"/>
    <s v="A device which generates a flame using fuel"/>
    <m/>
    <s v="DIV02"/>
    <m/>
    <m/>
    <m/>
    <m/>
    <m/>
    <m/>
    <m/>
    <m/>
    <m/>
    <m/>
    <n v="20"/>
    <s v="remove this (will be a task in Boiler PM)"/>
    <s v="Spec"/>
    <n v="3"/>
  </r>
  <r>
    <s v="YES"/>
    <s v="BURNER INFO TO BE INCLUDED WITH BOILER SPEC INFO"/>
    <s v="SPEC"/>
    <s v="BURNER"/>
    <x v="12"/>
    <s v="BRNRGAS"/>
    <s v="BURNER, GAS"/>
    <s v="A device which generates a flame using fuel"/>
    <m/>
    <s v="DIV02"/>
    <m/>
    <m/>
    <m/>
    <m/>
    <m/>
    <m/>
    <m/>
    <m/>
    <m/>
    <m/>
    <n v="20"/>
    <s v="remove this (will be a task in Boiler PM)"/>
    <s v="Spec"/>
    <n v="3"/>
  </r>
  <r>
    <s v="YES"/>
    <s v="BURNER INFO TO BE INCLUDED WITH BOILER SPEC INFO"/>
    <s v="SPEC"/>
    <s v="BURNER"/>
    <x v="12"/>
    <s v="BRNROIL"/>
    <s v="BURNER, OIL"/>
    <s v="A device which generates a flame using fuel"/>
    <m/>
    <s v="DIV02"/>
    <m/>
    <m/>
    <m/>
    <m/>
    <m/>
    <m/>
    <m/>
    <m/>
    <m/>
    <m/>
    <n v="20"/>
    <s v="remove this (will be a task in Boiler PM)"/>
    <s v="Spec"/>
    <n v="3"/>
  </r>
  <r>
    <s v="YES"/>
    <s v=""/>
    <s v="EQUIP"/>
    <s v="CASCADESYS"/>
    <x v="13"/>
    <s v="CSCDSYS"/>
    <s v="CASCADE SYSTEM"/>
    <s v="A system consisting of several similar stages with each processing the output from the previous stage. "/>
    <m/>
    <s v="DIV07"/>
    <m/>
    <m/>
    <m/>
    <m/>
    <m/>
    <m/>
    <m/>
    <m/>
    <m/>
    <m/>
    <n v="15"/>
    <m/>
    <m/>
    <n v="5"/>
  </r>
  <r>
    <s v="YES"/>
    <s v=""/>
    <s v="EQUIP"/>
    <s v="CHILLEDBEM"/>
    <x v="14"/>
    <s v="CHLBMAC"/>
    <s v="CHILLED BEAM, ACTIVE"/>
    <s v="An &quot;beam&quot; or heat exchanger for heating or cooling suspended a short distance from the ceiling of a room."/>
    <s v="FILTERS"/>
    <s v="DIV08"/>
    <m/>
    <m/>
    <m/>
    <m/>
    <m/>
    <m/>
    <m/>
    <m/>
    <m/>
    <m/>
    <n v="15"/>
    <m/>
    <s v="Common or room space, use white tag"/>
    <n v="4"/>
  </r>
  <r>
    <s v="YES"/>
    <s v=""/>
    <s v="EQUIP"/>
    <s v="CHILLEDBEM"/>
    <x v="14"/>
    <s v="CHLBMPS"/>
    <s v="CHILLED BEAM, PASSIVE"/>
    <s v="An &quot;beam&quot; or heat exchanger for heating or cooling suspended a short distance from the ceiling of a room."/>
    <m/>
    <s v="DIV08"/>
    <m/>
    <m/>
    <m/>
    <m/>
    <m/>
    <m/>
    <m/>
    <m/>
    <m/>
    <m/>
    <n v="15"/>
    <m/>
    <s v="Common or room space, use white tag"/>
    <n v="4"/>
  </r>
  <r>
    <s v="YES"/>
    <s v=""/>
    <s v="EQUIP"/>
    <s v="CHILLER"/>
    <x v="15"/>
    <s v="CHLABSB"/>
    <s v="CHILLER, ABSORBTION(MRI)"/>
    <s v="A refrigeration system that cools water. This type used for MRI only on campus."/>
    <m/>
    <s v="OPS"/>
    <m/>
    <m/>
    <m/>
    <m/>
    <m/>
    <m/>
    <m/>
    <m/>
    <m/>
    <m/>
    <n v="30"/>
    <m/>
    <s v="On or near main identifying plaque"/>
    <n v="1"/>
  </r>
  <r>
    <s v="YES"/>
    <s v=""/>
    <s v="EQUIP"/>
    <s v="CHILLER"/>
    <x v="15"/>
    <s v="CHLAIRC"/>
    <s v="CHILLER, AIR COOLED"/>
    <s v="A refrigeration system that cools water"/>
    <m/>
    <s v="OPS"/>
    <m/>
    <m/>
    <m/>
    <m/>
    <m/>
    <m/>
    <m/>
    <m/>
    <m/>
    <m/>
    <n v="30"/>
    <m/>
    <s v="On or near main identifying plaque"/>
    <n v="1"/>
  </r>
  <r>
    <s v="YES"/>
    <s v=""/>
    <s v="EQUIP"/>
    <s v="CHILLER"/>
    <x v="15"/>
    <s v="CHLCNTF"/>
    <s v="CHILLER, CENTRIFUGAL"/>
    <s v="A refrigeration system that cools water"/>
    <m/>
    <s v="OPS"/>
    <m/>
    <m/>
    <m/>
    <m/>
    <m/>
    <m/>
    <m/>
    <m/>
    <m/>
    <m/>
    <n v="30"/>
    <m/>
    <s v="On or near main identifying plaque"/>
    <n v="1"/>
  </r>
  <r>
    <s v="YES"/>
    <s v=""/>
    <s v="EQUIP"/>
    <s v="CHILLER"/>
    <x v="15"/>
    <s v="CHLRECP"/>
    <s v="CHILLER, RECIPROCATING"/>
    <s v="A refrigeration system that cools water"/>
    <m/>
    <s v="OPS"/>
    <m/>
    <m/>
    <m/>
    <m/>
    <m/>
    <m/>
    <m/>
    <m/>
    <m/>
    <m/>
    <n v="30"/>
    <m/>
    <s v="On or near main identifying plaque"/>
    <n v="1"/>
  </r>
  <r>
    <s v="YES"/>
    <s v=""/>
    <s v="EQUIP"/>
    <s v="CHILLER"/>
    <x v="15"/>
    <s v="CHLSCRW"/>
    <s v="CHILLER, SCREW"/>
    <s v="A refrigeration system that cools water"/>
    <m/>
    <s v="OPS"/>
    <m/>
    <m/>
    <m/>
    <m/>
    <m/>
    <m/>
    <m/>
    <m/>
    <m/>
    <m/>
    <n v="30"/>
    <m/>
    <s v="On or near main identifying plaque"/>
    <n v="1"/>
  </r>
  <r>
    <s v="YES"/>
    <s v=""/>
    <s v="EQUIP"/>
    <s v="CHILLER"/>
    <x v="15"/>
    <s v="CHLSCRL"/>
    <s v="CHILLER, SCROLL"/>
    <s v="A refrigeration system that cools water"/>
    <m/>
    <s v="OPS"/>
    <m/>
    <m/>
    <m/>
    <m/>
    <m/>
    <m/>
    <m/>
    <m/>
    <m/>
    <m/>
    <n v="30"/>
    <m/>
    <s v="On or near main identifying plaque"/>
    <n v="1"/>
  </r>
  <r>
    <s v="NO"/>
    <s v="DO NOT INCLUDE"/>
    <s v="FACILITY"/>
    <s v="CHIMNEY"/>
    <x v="16"/>
    <s v="CHM-FLU"/>
    <s v="CHIMNEY, FLUE"/>
    <s v="A structure which provides ventilation for hot gases or smoke to the outside air"/>
    <m/>
    <s v="DIV01"/>
    <m/>
    <m/>
    <m/>
    <m/>
    <m/>
    <m/>
    <m/>
    <m/>
    <m/>
    <m/>
    <n v="50"/>
    <s v="This should cover the Oil/Gas variant listed below.  PM task is also the same  "/>
    <m/>
    <n v="8"/>
  </r>
  <r>
    <s v="NO"/>
    <s v="DO NOT INCLUDE"/>
    <s v="FACILITY"/>
    <s v="CHIMNEY"/>
    <x v="16"/>
    <s v="CHM-CHP"/>
    <s v="CHIMNEY, HEATING PLANT"/>
    <s v="A structure which provides ventilation for hot gases or smoke to the outside air"/>
    <m/>
    <s v="DIV07"/>
    <m/>
    <m/>
    <m/>
    <m/>
    <m/>
    <m/>
    <m/>
    <m/>
    <m/>
    <m/>
    <n v="25"/>
    <m/>
    <m/>
    <n v="8"/>
  </r>
  <r>
    <s v="NO"/>
    <s v="DO NOT INCLUDE"/>
    <s v="EQUIP"/>
    <s v="CLOCK"/>
    <x v="17"/>
    <s v="CLOCKBL"/>
    <s v="CLOCKS, BELL AND CLASSROOMS"/>
    <s v="Campus clocks"/>
    <m/>
    <s v="DIV03"/>
    <m/>
    <m/>
    <m/>
    <m/>
    <m/>
    <m/>
    <m/>
    <m/>
    <m/>
    <m/>
    <n v="20"/>
    <m/>
    <m/>
    <n v="4"/>
  </r>
  <r>
    <s v="NO"/>
    <s v="DO NOT INCLUDE"/>
    <s v="EQUIP"/>
    <s v="CLOCK"/>
    <x v="17"/>
    <s v="CLOCKFA"/>
    <s v="CLOCKS, FIRE ALARM"/>
    <s v="Campus clock timers"/>
    <m/>
    <s v="DIV03"/>
    <m/>
    <m/>
    <m/>
    <m/>
    <m/>
    <m/>
    <m/>
    <m/>
    <m/>
    <m/>
    <n v="20"/>
    <m/>
    <m/>
    <n v="4"/>
  </r>
  <r>
    <s v="NO"/>
    <s v="DO NOT INCLUDE"/>
    <s v="EQUIP"/>
    <s v="CLOCK"/>
    <x v="17"/>
    <s v="CLOCKTM"/>
    <s v="CLOCKS, TIMERS"/>
    <s v="Campus clock timers"/>
    <m/>
    <s v="DIV03"/>
    <m/>
    <m/>
    <m/>
    <m/>
    <m/>
    <m/>
    <m/>
    <m/>
    <m/>
    <m/>
    <n v="20"/>
    <m/>
    <m/>
    <n v="4"/>
  </r>
  <r>
    <s v="YES"/>
    <s v="INCLUDE ON PARENT ASSET SPEC INFO"/>
    <s v="SPEC"/>
    <s v="COIL"/>
    <x v="18"/>
    <s v="COILCCW"/>
    <s v="COIL COOLING, CHILLED WATER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CDX"/>
    <s v="COIL COOLING, DIRECT EXPANSION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HEL"/>
    <s v="COIL HEATING, ELECTRIC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HHW"/>
    <s v="COIL HEATING, HOT WATER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HNG"/>
    <s v="COIL HEATING, NATURAL GAS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HST"/>
    <s v="COIL HEATING, STEAM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PHR"/>
    <s v="COIL PRE-HEAT, HEAT RECOVERY UNIT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PHW"/>
    <s v="COIL PRE-HEAT, HOT WATER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PNG"/>
    <s v="COIL PRE-HEAT, NATURAL GAS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PST"/>
    <s v="COIL PRE-HEAT, STEAM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REL"/>
    <s v="COIL RE-HEAT, ELECTRIC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RHW"/>
    <s v="COIL RE-HEAT, HOT WATER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RST"/>
    <s v="COIL RE-HEAT, STEAM"/>
    <s v="Coil of tubing used to move fluid through a unit for heating, cooling or humidification"/>
    <s v="NOTE COIL COUNT"/>
    <s v="N/A"/>
    <m/>
    <m/>
    <m/>
    <m/>
    <m/>
    <m/>
    <m/>
    <m/>
    <m/>
    <m/>
    <n v="25"/>
    <m/>
    <s v="Spec"/>
    <n v="6"/>
  </r>
  <r>
    <s v="YES"/>
    <s v="INCLUDE ON PARENT ASSET SPEC INFO"/>
    <s v="SPEC"/>
    <s v="COIL"/>
    <x v="18"/>
    <s v="COIL-DX"/>
    <s v="COIL, DIRECT EXPANSION"/>
    <s v="Coil of tubing used to move fluid through a unit for heating, cooling or humidification"/>
    <s v="NOTE COIL COUNT"/>
    <s v="N/A"/>
    <m/>
    <m/>
    <m/>
    <m/>
    <m/>
    <m/>
    <m/>
    <m/>
    <m/>
    <m/>
    <n v="25"/>
    <s v="Is this for HEATING, DX?"/>
    <s v="Spec"/>
    <n v="6"/>
  </r>
  <r>
    <s v="NO"/>
    <s v="NO ACTION"/>
    <s v="EQUIP"/>
    <s v="CONTROLS"/>
    <x v="19"/>
    <s v="CTRLAHU"/>
    <s v="CONTROLS, AHU"/>
    <m/>
    <m/>
    <s v="DIV09"/>
    <m/>
    <m/>
    <m/>
    <m/>
    <m/>
    <m/>
    <m/>
    <m/>
    <m/>
    <m/>
    <n v="15"/>
    <m/>
    <m/>
    <n v="2"/>
  </r>
  <r>
    <s v="NO"/>
    <s v="NO ACTION"/>
    <s v="EQUIP"/>
    <s v="CONTROLS"/>
    <x v="19"/>
    <s v="CTRLCHL"/>
    <s v="CONTROLS, CHILLER"/>
    <m/>
    <m/>
    <s v="DIV09"/>
    <m/>
    <m/>
    <m/>
    <m/>
    <m/>
    <m/>
    <m/>
    <m/>
    <m/>
    <m/>
    <n v="15"/>
    <m/>
    <m/>
    <n v="2"/>
  </r>
  <r>
    <s v="NO"/>
    <s v="NO ACTION"/>
    <s v="EQUIP"/>
    <s v="CONTROLS"/>
    <x v="19"/>
    <s v="CTRLDDC"/>
    <s v="CONTROLS, DIRECT DIGITAL CONTROL"/>
    <m/>
    <m/>
    <s v="DIV09"/>
    <m/>
    <m/>
    <m/>
    <m/>
    <m/>
    <m/>
    <m/>
    <m/>
    <m/>
    <m/>
    <n v="15"/>
    <m/>
    <m/>
    <n v="2"/>
  </r>
  <r>
    <s v="NO"/>
    <s v="NO ACTION"/>
    <s v="EQUIP"/>
    <s v="CONTROLS"/>
    <x v="19"/>
    <s v="CTRLELC"/>
    <s v="CONTROLS, ELECTRONIC"/>
    <m/>
    <m/>
    <s v="DIV09"/>
    <m/>
    <m/>
    <m/>
    <m/>
    <m/>
    <m/>
    <m/>
    <m/>
    <m/>
    <m/>
    <n v="15"/>
    <m/>
    <m/>
    <n v="2"/>
  </r>
  <r>
    <s v="NO"/>
    <s v="NO ACTION"/>
    <s v="EQUIP"/>
    <s v="CONTROLS"/>
    <x v="19"/>
    <s v="CTRLFUH"/>
    <s v="CONTROLS, FUME HOOD"/>
    <m/>
    <m/>
    <s v="DIV09"/>
    <m/>
    <m/>
    <m/>
    <m/>
    <m/>
    <m/>
    <m/>
    <m/>
    <m/>
    <m/>
    <n v="15"/>
    <m/>
    <m/>
    <n v="2"/>
  </r>
  <r>
    <s v="NO"/>
    <s v="NO ACTION"/>
    <s v="EQUIP"/>
    <s v="CONTROLS"/>
    <x v="19"/>
    <s v="CTRLMEC"/>
    <s v="CONTROLS, MECHANICAL ROOMS"/>
    <m/>
    <m/>
    <s v="DIV09"/>
    <m/>
    <m/>
    <m/>
    <m/>
    <m/>
    <m/>
    <m/>
    <m/>
    <m/>
    <m/>
    <n v="15"/>
    <s v="Verify intended use…"/>
    <m/>
    <n v="2"/>
  </r>
  <r>
    <s v="NO"/>
    <s v="NO ACTION"/>
    <s v="EQUIP"/>
    <s v="CONTROLS"/>
    <x v="19"/>
    <s v="CTRLPNU"/>
    <s v="CONTROLS, PNEUMATIC"/>
    <m/>
    <m/>
    <s v="DIV09"/>
    <m/>
    <m/>
    <m/>
    <m/>
    <m/>
    <m/>
    <m/>
    <m/>
    <m/>
    <m/>
    <n v="20"/>
    <m/>
    <m/>
    <n v="2"/>
  </r>
  <r>
    <s v="NO"/>
    <s v="NO ACTION"/>
    <s v="EQUIP"/>
    <s v="CONTROLS"/>
    <x v="19"/>
    <s v="CTRLTRM"/>
    <s v="CONTROLS, TERMINAL UNIT"/>
    <m/>
    <m/>
    <s v="DIV09"/>
    <m/>
    <m/>
    <m/>
    <m/>
    <m/>
    <m/>
    <m/>
    <m/>
    <m/>
    <m/>
    <n v="15"/>
    <m/>
    <m/>
    <n v="2"/>
  </r>
  <r>
    <s v="NO"/>
    <s v="NO ACTION"/>
    <s v="FACILITY"/>
    <s v="CONTROLS"/>
    <x v="19"/>
    <s v="CTRTHRM"/>
    <s v="CONTROLS, THERMOSTATS"/>
    <m/>
    <m/>
    <s v="DIV09"/>
    <m/>
    <m/>
    <m/>
    <m/>
    <m/>
    <m/>
    <m/>
    <m/>
    <m/>
    <m/>
    <n v="15"/>
    <m/>
    <m/>
    <n v="2"/>
  </r>
  <r>
    <s v="YES"/>
    <s v=""/>
    <s v="EQUIP"/>
    <s v="CONVEYANCE"/>
    <x v="20"/>
    <s v="CNVDUMW"/>
    <s v="ELEVATOR, DUMB WAITER"/>
    <s v="A small mechanical device used to move freight/materials between floors"/>
    <m/>
    <s v="OPS"/>
    <m/>
    <m/>
    <m/>
    <m/>
    <m/>
    <m/>
    <m/>
    <m/>
    <m/>
    <m/>
    <n v="25"/>
    <m/>
    <s v="Inside car - white tag_x000a_Machine room - yellow tag"/>
    <n v="2"/>
  </r>
  <r>
    <s v="YES"/>
    <s v=""/>
    <s v="EQUIP"/>
    <s v="CONVEYANCE"/>
    <x v="20"/>
    <s v="CNVHYDL"/>
    <s v="ELEVATOR, HYDRAULIC"/>
    <s v="A mechanical hydraulic device used to move people/materials between floors"/>
    <s v="STATE ID NO."/>
    <s v="OPS"/>
    <m/>
    <m/>
    <m/>
    <m/>
    <m/>
    <m/>
    <m/>
    <m/>
    <m/>
    <m/>
    <n v="25"/>
    <m/>
    <s v="Inside car - white tag_x000a_Machine room - yellow tag"/>
    <n v="2"/>
  </r>
  <r>
    <s v="YES"/>
    <s v=""/>
    <s v="EQUIP"/>
    <s v="CONVEYANCE"/>
    <x v="20"/>
    <s v="CNVTRCN"/>
    <s v="ELEVATOR, TRACTION"/>
    <s v="A mechanical electrical device used to move people/materials between floors"/>
    <s v="STATE ID NO."/>
    <s v="OPS"/>
    <m/>
    <m/>
    <m/>
    <m/>
    <m/>
    <m/>
    <m/>
    <m/>
    <m/>
    <m/>
    <n v="25"/>
    <m/>
    <s v="Inside car - white tag_x000a_Machine room - yellow tag"/>
    <n v="2"/>
  </r>
  <r>
    <s v="YES"/>
    <s v=""/>
    <s v="EQUIP"/>
    <s v="CONVEYANCE"/>
    <x v="20"/>
    <s v="CNV-ADA"/>
    <s v="LIFT, ADA"/>
    <s v="A mechanical device used to raise a disabled individual over short vertical barriers"/>
    <s v="STATE ID NO."/>
    <s v="OPS"/>
    <m/>
    <m/>
    <m/>
    <m/>
    <m/>
    <m/>
    <m/>
    <m/>
    <m/>
    <m/>
    <n v="25"/>
    <m/>
    <s v="On controller, use white tag"/>
    <n v="2"/>
  </r>
  <r>
    <s v="YES"/>
    <s v=""/>
    <s v="EQUIP"/>
    <s v="CLG-TOWER"/>
    <x v="21"/>
    <s v="CT-CLSD"/>
    <s v="COOLING TOWER, CLOSED"/>
    <s v="A piece of equipment designed to cool water by using air"/>
    <s v="NO. OF CELLS/FAN/MOTOR &amp; PUMP INFO"/>
    <s v="DIV08"/>
    <m/>
    <m/>
    <m/>
    <m/>
    <m/>
    <m/>
    <m/>
    <m/>
    <m/>
    <m/>
    <n v="30"/>
    <m/>
    <s v="Near main plaque or Mnf. info plate. "/>
    <n v="1"/>
  </r>
  <r>
    <s v="YES"/>
    <s v=""/>
    <s v="EQUIP"/>
    <s v="CLG-TOWER"/>
    <x v="21"/>
    <s v="CTDRYCL"/>
    <s v="COOLING TOWER, DRY COOLER"/>
    <s v="A device used to dry or &quot;free cool&quot; liquid"/>
    <s v="FAN/MOTOR &amp; PUMP INFO/REFRIGERANT"/>
    <s v="DIV08"/>
    <m/>
    <m/>
    <m/>
    <m/>
    <m/>
    <m/>
    <m/>
    <m/>
    <m/>
    <m/>
    <n v="25"/>
    <s v="Also known as &quot;Free Cooling&quot;"/>
    <s v="Near main plaque or Mnf. info plate. "/>
    <n v="1"/>
  </r>
  <r>
    <s v="YES"/>
    <s v=""/>
    <s v="EQUIP"/>
    <s v="CLG-TOWER"/>
    <x v="21"/>
    <s v="CT-OPEN"/>
    <s v="COOLING TOWER, OPEN"/>
    <s v="A piece of equipment designed to cool water by using air"/>
    <s v="NO. OF CELLS/FAN/MOTOR &amp; PUMP INFO"/>
    <s v="DIV08"/>
    <m/>
    <m/>
    <m/>
    <m/>
    <m/>
    <m/>
    <m/>
    <m/>
    <m/>
    <m/>
    <n v="30"/>
    <m/>
    <s v="Near main plaque or Mnf. info plate. "/>
    <n v="1"/>
  </r>
  <r>
    <s v="YES"/>
    <s v="INCLUDE ON PARENT ASSET SPEC INFO"/>
    <s v="SPEC"/>
    <s v="DAMPER"/>
    <x v="22"/>
    <s v="DPRCOMB"/>
    <s v="DAMPER, COMBUSTION"/>
    <s v="A movable plate used to regulate airflow in a duct or flue"/>
    <m/>
    <s v="DIV08"/>
    <m/>
    <m/>
    <m/>
    <m/>
    <m/>
    <m/>
    <m/>
    <m/>
    <m/>
    <m/>
    <n v="18"/>
    <s v="PM tasking to be attached to Boiler"/>
    <s v="Spec"/>
    <n v="4"/>
  </r>
  <r>
    <s v="YES"/>
    <s v="INCLUDE ON PARENT ASSET SPEC INFO"/>
    <s v="SPEC"/>
    <s v="DAMPER"/>
    <x v="22"/>
    <s v="DPR-EXA"/>
    <s v="DAMPER, EXHAUST AIR"/>
    <s v="A movable plate used to regulate airflow in a duct or flue"/>
    <s v="NOTE COUNT ON AHU'S"/>
    <s v="DIV08"/>
    <m/>
    <m/>
    <m/>
    <m/>
    <m/>
    <m/>
    <m/>
    <m/>
    <m/>
    <m/>
    <n v="18"/>
    <m/>
    <s v="Spec"/>
    <n v="4"/>
  </r>
  <r>
    <s v="YES"/>
    <s v="INCLUDE ON PARENT ASSET SPEC INFO"/>
    <s v="SPEC"/>
    <s v="DAMPER"/>
    <x v="22"/>
    <s v="DPR-FBP"/>
    <s v="DAMPER, FACE AND BYPASS"/>
    <s v="A movable plate used to regulate airflow in a duct or flue"/>
    <m/>
    <s v="DIV08"/>
    <m/>
    <m/>
    <m/>
    <m/>
    <m/>
    <m/>
    <m/>
    <m/>
    <m/>
    <m/>
    <n v="18"/>
    <m/>
    <s v="Spec"/>
    <n v="4"/>
  </r>
  <r>
    <s v="YES"/>
    <s v="PROVIDE LOCATION LIST"/>
    <s v="FACILITY"/>
    <s v="DAMPER"/>
    <x v="22"/>
    <s v="DPR-FIR"/>
    <s v="DAMPER, FIRE"/>
    <s v="A movable plate used to regulate airflow in a duct or flue"/>
    <m/>
    <s v="DIV08"/>
    <m/>
    <m/>
    <m/>
    <m/>
    <m/>
    <m/>
    <m/>
    <m/>
    <m/>
    <m/>
    <n v="18"/>
    <m/>
    <s v="Bldg-Wide Virtual"/>
    <n v="4"/>
  </r>
  <r>
    <s v="YES"/>
    <s v="INCLUDE ON PARENT ASSET SPEC INFO"/>
    <s v="SPEC"/>
    <s v="DAMPER"/>
    <x v="22"/>
    <s v="DPR-MXA"/>
    <s v="DAMPER, MIXED AIR"/>
    <s v="A movable plate used to regulate airflow in a duct or flue"/>
    <s v="NOTE COUNT ON AHU'S"/>
    <s v="DIV08"/>
    <m/>
    <m/>
    <m/>
    <m/>
    <m/>
    <m/>
    <m/>
    <m/>
    <m/>
    <m/>
    <n v="18"/>
    <m/>
    <s v="Spec"/>
    <n v="4"/>
  </r>
  <r>
    <s v="YES"/>
    <s v="INCLUDE ON PARENT ASSET SPEC INFO"/>
    <s v="SPEC"/>
    <s v="DAMPER"/>
    <x v="22"/>
    <s v="DPR-ODA"/>
    <s v="DAMPER, OUTDOOR AIR"/>
    <s v="A movable plate used to regulate airflow in a duct or flue"/>
    <s v="NOTE COUNT ON AHU'S"/>
    <s v="DIV08"/>
    <m/>
    <m/>
    <m/>
    <m/>
    <m/>
    <m/>
    <m/>
    <m/>
    <m/>
    <m/>
    <n v="18"/>
    <m/>
    <s v="Spec"/>
    <n v="4"/>
  </r>
  <r>
    <s v="YES"/>
    <s v="INCLUDE ON PARENT ASSET SPEC INFO"/>
    <s v="SPEC"/>
    <s v="DAMPER"/>
    <x v="22"/>
    <s v="DPR-RTA"/>
    <s v="DAMPER, RETURN AIR"/>
    <s v="A movable plate used to regulate airflow in a duct or flue"/>
    <s v="NOTE COUNT ON AHU'S"/>
    <s v="DIV08"/>
    <m/>
    <m/>
    <m/>
    <m/>
    <m/>
    <m/>
    <m/>
    <m/>
    <m/>
    <m/>
    <n v="18"/>
    <m/>
    <s v="Spec"/>
    <n v="4"/>
  </r>
  <r>
    <s v="YES"/>
    <s v="PROVIDE LOCATION LIST"/>
    <s v="FACILITY"/>
    <s v="DAMPER"/>
    <x v="22"/>
    <s v="DPR-SMK"/>
    <s v="DAMPER, SMOKE"/>
    <s v="A movable plate used to regulate airflow in a duct or flue"/>
    <m/>
    <s v="DIV08"/>
    <m/>
    <m/>
    <m/>
    <m/>
    <m/>
    <m/>
    <m/>
    <m/>
    <m/>
    <m/>
    <n v="18"/>
    <m/>
    <s v="Bldg-Wide Virtual"/>
    <n v="4"/>
  </r>
  <r>
    <s v="YES"/>
    <s v="INCLUDE ON PARENT ASSET SPEC INFO"/>
    <s v="SPEC"/>
    <s v="DAMPER"/>
    <x v="22"/>
    <s v="DPR-SPA"/>
    <s v="DAMPER, SUPPLY AIR"/>
    <s v="A movable plate used to regulate airflow in a duct or flue"/>
    <m/>
    <s v="DIV08"/>
    <m/>
    <m/>
    <m/>
    <m/>
    <m/>
    <m/>
    <m/>
    <m/>
    <m/>
    <m/>
    <n v="18"/>
    <m/>
    <s v="Spec"/>
    <n v="4"/>
  </r>
  <r>
    <s v="YES"/>
    <s v="PROVIDE LOCATION LIST"/>
    <s v="FACILITY"/>
    <s v="DAMPER"/>
    <x v="22"/>
    <s v="DPRVCTL"/>
    <s v="DAMPER, VENT LOUVER CONTROL"/>
    <s v="A movable plate used to regulate airflow in a duct or flue"/>
    <m/>
    <s v="DIV08"/>
    <m/>
    <m/>
    <m/>
    <m/>
    <m/>
    <m/>
    <m/>
    <m/>
    <m/>
    <m/>
    <n v="18"/>
    <m/>
    <s v="Bldg-Wide Virtual"/>
    <n v="4"/>
  </r>
  <r>
    <s v="NO"/>
    <s v="NO ACTION"/>
    <s v="EQUIP"/>
    <s v="DEFIB "/>
    <x v="23"/>
    <s v="DEFIBAE"/>
    <s v="DEFIBRILLATOR, AUTOMATED EXTERNAL"/>
    <s v="A device used to deliver a dose of electrical energy to an individuals affected heart"/>
    <m/>
    <s v="NON-FM"/>
    <m/>
    <m/>
    <m/>
    <m/>
    <m/>
    <m/>
    <m/>
    <m/>
    <m/>
    <m/>
    <n v="5"/>
    <m/>
    <m/>
    <n v="1"/>
  </r>
  <r>
    <s v="YES"/>
    <s v=""/>
    <s v="EQUIP"/>
    <s v="DHUMIDFIER"/>
    <x v="24"/>
    <s v="DHUMFIR"/>
    <s v="DEHUMIDIFIER"/>
    <s v="A piece of equipment that is used to remove moisture from the air"/>
    <s v="REFRIGERANT/FILTERS"/>
    <s v="DIV08"/>
    <m/>
    <m/>
    <m/>
    <m/>
    <m/>
    <m/>
    <m/>
    <m/>
    <m/>
    <m/>
    <n v="10"/>
    <m/>
    <s v="Face Side"/>
    <n v="4"/>
  </r>
  <r>
    <s v="YES"/>
    <s v=""/>
    <s v="EQUIP"/>
    <s v="DOCK-EQUIP"/>
    <x v="25"/>
    <s v="DOCKLVL"/>
    <s v="DOCK, LEVELER"/>
    <s v="A mechanical device used to bridge the gap between dock platforms and delivery trucks"/>
    <m/>
    <s v="OPS"/>
    <m/>
    <m/>
    <m/>
    <m/>
    <m/>
    <m/>
    <m/>
    <m/>
    <m/>
    <m/>
    <n v="25"/>
    <m/>
    <s v="Yellow tag on controller"/>
    <n v="7"/>
  </r>
  <r>
    <s v="YES"/>
    <s v=""/>
    <s v="EQUIP"/>
    <s v="DOCK-EQUIP"/>
    <x v="25"/>
    <s v="DOCKLFT"/>
    <s v="DOCK, LIFT"/>
    <s v="A mechanical device used to raise materials from delivery trucks up to a dock platform"/>
    <m/>
    <s v="OPS"/>
    <m/>
    <m/>
    <m/>
    <m/>
    <m/>
    <m/>
    <m/>
    <m/>
    <m/>
    <m/>
    <n v="25"/>
    <m/>
    <s v="Yellow tag on controller"/>
    <n v="7"/>
  </r>
  <r>
    <s v="YES"/>
    <s v="PROVIDE LOCATION LIST"/>
    <s v="FACILITY"/>
    <s v="DOOR"/>
    <x v="26"/>
    <s v="DOR-ADA"/>
    <s v="DOOR, ADA OPERATOR"/>
    <s v="An automatic opening device connected to an ADA entry button"/>
    <s v="INCLUDE ROOM NO. OPERATOR GRANTS ENTRY TO"/>
    <s v="DIV01"/>
    <m/>
    <m/>
    <m/>
    <m/>
    <m/>
    <m/>
    <m/>
    <m/>
    <m/>
    <m/>
    <n v="15"/>
    <m/>
    <s v="Bldg-Wide Virtual"/>
    <n v="7"/>
  </r>
  <r>
    <s v="YES"/>
    <s v="PROVIDE LOCATION LIST"/>
    <s v="FACILITY"/>
    <s v="DOOR"/>
    <x v="26"/>
    <s v="DORGLAS"/>
    <s v="DOOR, ALL GLASS"/>
    <s v="A door of all-glass construction"/>
    <m/>
    <s v="DIV01"/>
    <m/>
    <m/>
    <m/>
    <m/>
    <m/>
    <m/>
    <m/>
    <m/>
    <m/>
    <m/>
    <n v="18"/>
    <m/>
    <s v="Bldg-Wide Virtual"/>
    <n v="7"/>
  </r>
  <r>
    <s v="YES"/>
    <s v="PROVIDE LOCATION LIST"/>
    <s v="FACILITY"/>
    <s v="DOOR"/>
    <x v="26"/>
    <s v="DOREMRG"/>
    <s v="DOOR, EMERGENCY EGRESS/FIRE"/>
    <s v="Doors which serve as emergency egress, firestopping or both."/>
    <m/>
    <s v="DIV01"/>
    <m/>
    <m/>
    <m/>
    <m/>
    <m/>
    <m/>
    <m/>
    <m/>
    <m/>
    <m/>
    <n v="18"/>
    <m/>
    <s v="Bldg-Wide Virtual"/>
    <n v="7"/>
  </r>
  <r>
    <s v="YES"/>
    <s v="PROVIDE LOCATION LIST"/>
    <s v="FACILITY"/>
    <s v="DOOR"/>
    <x v="26"/>
    <s v="DORFIRE"/>
    <s v="DOOR, FIRE GUARD"/>
    <s v="A door with a fire-resistance rating which closes automatically during alarm."/>
    <m/>
    <s v="DIV01"/>
    <m/>
    <m/>
    <m/>
    <m/>
    <m/>
    <m/>
    <m/>
    <m/>
    <m/>
    <m/>
    <n v="30"/>
    <s v="Should be used for automatic fire doors which are normally open"/>
    <s v="Bldg-Wide Virtual"/>
    <n v="7"/>
  </r>
  <r>
    <s v="YES"/>
    <s v="PROVIDE LOCATION LIST"/>
    <s v="FACILITY"/>
    <s v="DOOR"/>
    <x v="26"/>
    <s v="DORWODX"/>
    <s v="DOOR, NATURAL WOOD EXTERIOR"/>
    <s v="A door of natural wood construction"/>
    <m/>
    <s v="DIV01"/>
    <m/>
    <m/>
    <m/>
    <m/>
    <m/>
    <m/>
    <m/>
    <m/>
    <m/>
    <m/>
    <n v="50"/>
    <m/>
    <s v="Bldg-Wide Virtual"/>
    <n v="7"/>
  </r>
  <r>
    <s v="YES"/>
    <s v="PROVIDE LOCATION LIST"/>
    <s v="FACILITY"/>
    <s v="DOOR"/>
    <x v="26"/>
    <s v="DORPRTI"/>
    <s v="DOOR, OPERABLE PARTITION"/>
    <s v="A door which when expanded serves to partition an open space"/>
    <m/>
    <s v="DIV01"/>
    <m/>
    <m/>
    <m/>
    <m/>
    <m/>
    <m/>
    <m/>
    <m/>
    <m/>
    <m/>
    <n v="20"/>
    <m/>
    <s v="Bldg-Wide Virtual"/>
    <n v="7"/>
  </r>
  <r>
    <s v="YES"/>
    <s v="PROVIDE LOCATION LIST"/>
    <s v="FACILITY"/>
    <s v="DOOR"/>
    <x v="26"/>
    <s v="DOROHDA"/>
    <s v="DOOR, OVERHEAD-AUTOMATIC"/>
    <s v="A door which operates vertically for storage overhead when open"/>
    <m/>
    <s v="DIV01"/>
    <m/>
    <m/>
    <m/>
    <m/>
    <m/>
    <m/>
    <m/>
    <m/>
    <m/>
    <m/>
    <n v="15"/>
    <m/>
    <s v="Bldg-Wide Virtual"/>
    <n v="7"/>
  </r>
  <r>
    <s v="YES"/>
    <s v="PROVIDE LOCATION LIST"/>
    <s v="FACILITY"/>
    <s v="DOOR"/>
    <x v="26"/>
    <s v="DOROHDM"/>
    <s v="DOOR, OVERHEAD-MANUAL"/>
    <s v="A door which operates vertically for storage overhead when open"/>
    <m/>
    <s v="DIV01"/>
    <m/>
    <m/>
    <m/>
    <m/>
    <m/>
    <m/>
    <m/>
    <m/>
    <m/>
    <m/>
    <n v="15"/>
    <s v="Old type was &quot;DOROVHD&quot;_x000a_Split into 2 classes and deleted &quot;DORAUTO&quot; &amp; &quot;DOR-GRG&quot;_x000a_"/>
    <s v="Bldg-Wide Virtual"/>
    <n v="7"/>
  </r>
  <r>
    <s v="YES"/>
    <s v="PROVIDE LOCATION LIST"/>
    <s v="FACILITY"/>
    <s v="DOOR"/>
    <x v="26"/>
    <s v="DORSHTR"/>
    <s v="DOOR, WINDOW SHUTTER"/>
    <s v="A smaller overhead door used to secure open service windows or counters"/>
    <m/>
    <s v="DIV01"/>
    <m/>
    <m/>
    <m/>
    <m/>
    <m/>
    <m/>
    <m/>
    <m/>
    <m/>
    <m/>
    <n v="20"/>
    <m/>
    <s v="Bldg-Wide Virtual"/>
    <n v="7"/>
  </r>
  <r>
    <s v="NO"/>
    <s v="DO NOT INCLUDE"/>
    <s v="FACILITY"/>
    <s v="DRAIN"/>
    <x v="27"/>
    <s v="DRN-CBX"/>
    <s v="DRAIN, CATCH BASIN EXTERIOR"/>
    <m/>
    <m/>
    <s v="DIV02"/>
    <m/>
    <m/>
    <m/>
    <m/>
    <m/>
    <m/>
    <m/>
    <m/>
    <m/>
    <m/>
    <n v="25"/>
    <m/>
    <m/>
    <n v="8"/>
  </r>
  <r>
    <s v="NO"/>
    <s v="DO NOT INCLUDE"/>
    <s v="FACILITY"/>
    <s v="DRAIN"/>
    <x v="27"/>
    <s v="DRNFLOR"/>
    <s v="DRAIN, FLOOR INTERIOR"/>
    <s v="Drains &amp; piping used to carry water from interior building spaces"/>
    <m/>
    <s v="DIV02"/>
    <m/>
    <m/>
    <m/>
    <m/>
    <m/>
    <m/>
    <m/>
    <m/>
    <m/>
    <m/>
    <n v="25"/>
    <m/>
    <m/>
    <n v="8"/>
  </r>
  <r>
    <s v="NO"/>
    <s v="DO NOT INCLUDE"/>
    <s v="FACILITY"/>
    <s v="DRAIN"/>
    <x v="27"/>
    <s v="DRNROOF"/>
    <s v="DRAIN, ROOF"/>
    <s v="Drains &amp; piping used to carry water from the roof of a building"/>
    <m/>
    <s v="DIV02"/>
    <m/>
    <m/>
    <m/>
    <m/>
    <m/>
    <m/>
    <m/>
    <m/>
    <m/>
    <m/>
    <n v="25"/>
    <m/>
    <m/>
    <n v="8"/>
  </r>
  <r>
    <s v="NO"/>
    <s v="DO NOT INCLUDE"/>
    <s v="FACILITY"/>
    <s v="DRAIN"/>
    <x v="27"/>
    <s v="DRNSTRM"/>
    <s v="DRAIN, STORM EXTERIOR"/>
    <m/>
    <m/>
    <s v="DIV02"/>
    <m/>
    <m/>
    <m/>
    <m/>
    <m/>
    <m/>
    <m/>
    <m/>
    <m/>
    <m/>
    <n v="25"/>
    <m/>
    <m/>
    <n v="8"/>
  </r>
  <r>
    <s v="YES"/>
    <s v=""/>
    <s v="EQUIP"/>
    <s v="DUST-CLCT"/>
    <x v="28"/>
    <s v="DUSTCLT"/>
    <s v="DUST COLLECTOR WOOD, WELDING"/>
    <s v="A system used to filter out and collect dust and impurities from the air"/>
    <m/>
    <s v="DIV01"/>
    <m/>
    <m/>
    <m/>
    <m/>
    <m/>
    <m/>
    <m/>
    <m/>
    <m/>
    <m/>
    <n v="25"/>
    <m/>
    <s v="Yellow tag on controller"/>
    <n v="7"/>
  </r>
  <r>
    <s v="NO"/>
    <s v="DO NOT INCLUDE"/>
    <s v="EQUIP"/>
    <s v="ELEC-SYS"/>
    <x v="29"/>
    <s v="ELBLSRV"/>
    <s v="ELECTRICAL SYS, BUILDING SERVICE"/>
    <s v="A buildings main electrical service &amp; gear"/>
    <m/>
    <s v="DIV03"/>
    <m/>
    <m/>
    <m/>
    <m/>
    <m/>
    <m/>
    <m/>
    <m/>
    <m/>
    <m/>
    <n v="20"/>
    <s v="Building Electrical Distribution, being phased out for individual components."/>
    <m/>
    <n v="3"/>
  </r>
  <r>
    <s v="NO"/>
    <s v="NO ACTION"/>
    <s v="EQUIP"/>
    <s v="ELEC-SYS"/>
    <x v="29"/>
    <s v="ELDSCNT"/>
    <s v="ELECTRICAL SYS, DISCONNECT SWITCH"/>
    <m/>
    <m/>
    <s v="DIV03"/>
    <m/>
    <m/>
    <m/>
    <m/>
    <m/>
    <m/>
    <m/>
    <m/>
    <m/>
    <m/>
    <n v="20"/>
    <m/>
    <m/>
    <n v="3"/>
  </r>
  <r>
    <s v="YES"/>
    <s v=""/>
    <s v="EQUIP"/>
    <s v="ELEC-SYS"/>
    <x v="29"/>
    <s v="ELDSPNL"/>
    <s v="ELECTRICAL SYS, DISTRIBUTION PANEL"/>
    <s v="A local distribution &amp; safety panel for main building electrical power"/>
    <m/>
    <s v="DIV03"/>
    <m/>
    <m/>
    <m/>
    <m/>
    <m/>
    <m/>
    <m/>
    <m/>
    <m/>
    <m/>
    <n v="20"/>
    <m/>
    <s v="Yellow tag"/>
    <n v="3"/>
  </r>
  <r>
    <s v="YES"/>
    <s v=""/>
    <s v="EQUIP"/>
    <s v="ELEC-SYS"/>
    <x v="29"/>
    <s v="ELGENDK"/>
    <s v="ELECTRICAL SYS, GENERATOR DOCK"/>
    <s v="A device used to hook up generator power to a facility."/>
    <m/>
    <s v="DIV03"/>
    <m/>
    <m/>
    <m/>
    <m/>
    <m/>
    <m/>
    <m/>
    <m/>
    <m/>
    <m/>
    <n v="20"/>
    <m/>
    <s v="Yellow tag"/>
    <n v="3"/>
  </r>
  <r>
    <s v="YES"/>
    <s v=""/>
    <s v="EQUIP"/>
    <s v="ELEC-SYS"/>
    <x v="29"/>
    <s v="ELHTTRC"/>
    <s v="ELECTRICAL SYS, HEAT TRACE PANEL"/>
    <s v="A device which prevents freezing of exterior piping "/>
    <s v="TIE TO PARENT (I.E COOLING TOWER)"/>
    <s v="DIV03"/>
    <m/>
    <m/>
    <m/>
    <m/>
    <m/>
    <m/>
    <m/>
    <m/>
    <m/>
    <m/>
    <n v="20"/>
    <m/>
    <s v="Yellow tag, center below panel identifier"/>
    <n v="3"/>
  </r>
  <r>
    <s v="YES"/>
    <s v=""/>
    <s v="EQUIP"/>
    <s v="ELEC-SYS"/>
    <x v="29"/>
    <s v="ELMTRCC"/>
    <s v="ELECTRICAL SYS, MOTOR CONTRL CENTER"/>
    <s v="A device or group of devices that serves to govern the performance of an electric motor"/>
    <s v="NOTE ALL EQUIPMENT SERVICED"/>
    <s v="DIV03"/>
    <m/>
    <m/>
    <m/>
    <m/>
    <m/>
    <m/>
    <m/>
    <m/>
    <m/>
    <m/>
    <n v="25"/>
    <m/>
    <s v="Yellow tag, center below panel identifier"/>
    <n v="3"/>
  </r>
  <r>
    <s v="YES"/>
    <s v=""/>
    <s v="EQUIP"/>
    <s v="ELEC-SYS"/>
    <x v="29"/>
    <s v="ELSECSW"/>
    <s v="ELECTRICAL SYS, SECTIONALISING SW"/>
    <s v="A local distribution &amp; safety panel for electrical power"/>
    <m/>
    <s v="DIV03"/>
    <m/>
    <m/>
    <m/>
    <m/>
    <m/>
    <m/>
    <m/>
    <m/>
    <m/>
    <m/>
    <n v="20"/>
    <s v="Electrical Distribution Network. Also known as &quot;Loop Switch&quot; or &quot;Key Interlock&quot;"/>
    <s v="Yellow tag, center below panel identifier"/>
    <n v="3"/>
  </r>
  <r>
    <s v="NO"/>
    <s v="NO ACTION"/>
    <s v="EQUIP"/>
    <s v="ELEC-SYS"/>
    <x v="29"/>
    <s v="ELSURGP"/>
    <s v="ELECTRICAL SYS, SURGE PROTECTOR"/>
    <s v="A device used to protect equipment against over-voltage"/>
    <m/>
    <s v="DIV03"/>
    <m/>
    <m/>
    <m/>
    <m/>
    <m/>
    <m/>
    <m/>
    <m/>
    <m/>
    <m/>
    <n v="20"/>
    <m/>
    <s v="Yellow tag, center below panel identifier"/>
    <n v="3"/>
  </r>
  <r>
    <s v="YES"/>
    <s v=""/>
    <s v="EQUIP"/>
    <s v="ELEC-SYS"/>
    <x v="29"/>
    <s v="ELSWGLV"/>
    <s v="ELECTRICAL SYS, SWITCH GEAR L-VOLT"/>
    <s v="A main distribution &amp; safety panel for low voltage electrical power"/>
    <m/>
    <s v="DIV03"/>
    <m/>
    <m/>
    <m/>
    <m/>
    <m/>
    <m/>
    <m/>
    <m/>
    <m/>
    <m/>
    <n v="20"/>
    <s v="5kv"/>
    <s v="Yellow tag, center below panel identifier"/>
    <n v="3"/>
  </r>
  <r>
    <s v="YES"/>
    <s v=""/>
    <s v="EQUIP"/>
    <s v="ELEC-SYS"/>
    <x v="29"/>
    <s v="ELSWGMV"/>
    <s v="ELECTRICAL SYS, SWITCH GEAR M-VOLT"/>
    <s v="A main distribution &amp; safety panel for medium voltage electrical power"/>
    <m/>
    <s v="DIV03"/>
    <m/>
    <m/>
    <m/>
    <m/>
    <m/>
    <m/>
    <m/>
    <m/>
    <m/>
    <m/>
    <n v="50"/>
    <s v="11kv"/>
    <s v="Yellow tag, center below panel identifier"/>
    <n v="3"/>
  </r>
  <r>
    <s v="YES"/>
    <s v=""/>
    <s v="EQUIP"/>
    <s v="ELEC-SYS"/>
    <x v="29"/>
    <s v="ELSWBRD"/>
    <s v="ELECTRICAL SYS, SWITCHBOARD"/>
    <s v="A main distribution &amp; safety panel for electrical power"/>
    <m/>
    <s v="DIV03"/>
    <m/>
    <m/>
    <m/>
    <m/>
    <m/>
    <m/>
    <m/>
    <m/>
    <m/>
    <m/>
    <n v="20"/>
    <m/>
    <s v="Yellow tag, center below panel identifier"/>
    <n v="3"/>
  </r>
  <r>
    <s v="YES"/>
    <s v=""/>
    <s v="EQUIP"/>
    <s v="ELEC-SYS"/>
    <x v="29"/>
    <s v="EL-ATSW"/>
    <s v="ELECTRICAL SYS, TRANSFER SW AUTO "/>
    <s v="A device that automatically transfers electrical load"/>
    <s v="FILTERS (IF APPLICABLE)"/>
    <s v="DIV03"/>
    <m/>
    <m/>
    <m/>
    <m/>
    <m/>
    <m/>
    <m/>
    <m/>
    <m/>
    <m/>
    <n v="25"/>
    <m/>
    <s v="Yellow tag, center below panel identifier"/>
    <n v="3"/>
  </r>
  <r>
    <s v="YES"/>
    <s v=""/>
    <s v="EQUIP"/>
    <s v="ELEC-SYS"/>
    <x v="29"/>
    <s v="EL-MTSW"/>
    <s v="ELECTRICAL SYS, TRANSFER SW MANUAL "/>
    <s v="A device that is used to manually transfer electrical load"/>
    <m/>
    <s v="DIV03"/>
    <m/>
    <m/>
    <m/>
    <m/>
    <m/>
    <m/>
    <m/>
    <m/>
    <m/>
    <m/>
    <n v="20"/>
    <m/>
    <s v="Yellow tag, center below panel identifier"/>
    <n v="3"/>
  </r>
  <r>
    <s v="YES"/>
    <s v=""/>
    <s v="EQUIP"/>
    <s v="ELEC-SYS"/>
    <x v="29"/>
    <s v="EL-UPSU"/>
    <s v="ELECTRICAL SYS, UPS UNIT"/>
    <s v="A device which provides instant emergency battery power to a connected device"/>
    <s v="FILTERS"/>
    <s v="DIV03"/>
    <m/>
    <m/>
    <m/>
    <m/>
    <m/>
    <m/>
    <m/>
    <m/>
    <m/>
    <m/>
    <n v="15"/>
    <m/>
    <s v="Yellow tag, center below panel identifier"/>
    <n v="3"/>
  </r>
  <r>
    <s v="YES"/>
    <s v="PROVIDE LOCATION LIST"/>
    <s v="FACILITY"/>
    <s v="ELEC-CO"/>
    <x v="30"/>
    <s v="ELCOSYS"/>
    <s v="ELECTRICAL CARBON MONOXIDE DETECTOR"/>
    <s v="A device that detects carbon monoxide and alerts occupants"/>
    <m/>
    <s v="DIV03"/>
    <m/>
    <m/>
    <m/>
    <m/>
    <m/>
    <m/>
    <m/>
    <m/>
    <m/>
    <m/>
    <n v="7"/>
    <m/>
    <s v="Bldg-Wide Virtual"/>
    <n v="1"/>
  </r>
  <r>
    <s v="YES"/>
    <s v=""/>
    <s v="EQUIP"/>
    <s v="GENERATOR"/>
    <x v="31"/>
    <s v="GENPANL"/>
    <s v="EMERGENCY GEN, PANEL OR ANNUNCIATOR"/>
    <m/>
    <m/>
    <s v="OPS"/>
    <m/>
    <m/>
    <m/>
    <m/>
    <m/>
    <m/>
    <m/>
    <m/>
    <m/>
    <m/>
    <n v="25"/>
    <m/>
    <s v="Yellow tag, only tagged if not located on/near generator"/>
    <n v="1"/>
  </r>
  <r>
    <s v="YES"/>
    <s v=""/>
    <s v="EQUIP"/>
    <s v="GENERATOR"/>
    <x v="31"/>
    <s v="GENDISL"/>
    <s v="EMERGENCY GENERATOR, DIESEL"/>
    <s v="A piece of equipment that provides emergency electrical back up power "/>
    <m/>
    <s v="OPS"/>
    <m/>
    <m/>
    <m/>
    <m/>
    <m/>
    <m/>
    <m/>
    <m/>
    <m/>
    <m/>
    <n v="25"/>
    <s v="Need rec for Gen-set and engine?"/>
    <m/>
    <n v="1"/>
  </r>
  <r>
    <s v="YES"/>
    <s v=""/>
    <s v="EQUIP"/>
    <s v="GENERATOR"/>
    <x v="31"/>
    <s v="GEN-GAS"/>
    <s v="EMERGENCY GENERATOR, GAS"/>
    <s v="A piece of equipment that provides emergency electrical back up power "/>
    <m/>
    <s v="OPS"/>
    <m/>
    <m/>
    <m/>
    <m/>
    <m/>
    <m/>
    <m/>
    <m/>
    <m/>
    <m/>
    <n v="25"/>
    <s v="Need rec for Gen-set and engine?"/>
    <m/>
    <n v="1"/>
  </r>
  <r>
    <s v="YES"/>
    <s v=""/>
    <s v="EQUIP"/>
    <s v="GENERATOR"/>
    <x v="31"/>
    <s v="GENNGAS"/>
    <s v="EMERGENCY GENERATOR, NATURAL GAS"/>
    <s v="A piece of equipment that provides emergency electrical back up power "/>
    <m/>
    <s v="OPS"/>
    <m/>
    <m/>
    <m/>
    <m/>
    <m/>
    <m/>
    <m/>
    <m/>
    <m/>
    <m/>
    <n v="25"/>
    <m/>
    <m/>
    <n v="1"/>
  </r>
  <r>
    <s v="NO"/>
    <s v="NO ACTION"/>
    <s v="EQUIP"/>
    <s v="PHONE"/>
    <x v="32"/>
    <s v="EPACCES"/>
    <s v="EMERGENCY PHONE, ACCESS"/>
    <s v="Campus emergency phone enclosures"/>
    <m/>
    <s v="OPS"/>
    <m/>
    <m/>
    <m/>
    <m/>
    <m/>
    <m/>
    <m/>
    <m/>
    <m/>
    <m/>
    <n v="14"/>
    <m/>
    <m/>
    <n v="9"/>
  </r>
  <r>
    <s v="NO"/>
    <s v="NO ACTION"/>
    <s v="EQUIP"/>
    <s v="PHONE"/>
    <x v="32"/>
    <s v="EPBLULT"/>
    <s v="EMERGENCY PHONE, BLUE LIGHT"/>
    <s v="Campus emergency phone enclosures, lit by blue light"/>
    <m/>
    <s v="OPS"/>
    <m/>
    <m/>
    <m/>
    <m/>
    <m/>
    <m/>
    <m/>
    <m/>
    <m/>
    <m/>
    <n v="14"/>
    <m/>
    <m/>
    <n v="9"/>
  </r>
  <r>
    <s v="YES"/>
    <s v=""/>
    <s v="EQUIP"/>
    <s v="EMER-WASH"/>
    <x v="33"/>
    <s v="EMRCOMB"/>
    <s v="EMERGENCY, COMBO EYEWASH,/SHOWER"/>
    <s v="An emergency wash station for eyes and body"/>
    <m/>
    <s v="DIV02"/>
    <m/>
    <m/>
    <m/>
    <m/>
    <m/>
    <m/>
    <m/>
    <m/>
    <m/>
    <m/>
    <n v="35"/>
    <m/>
    <s v="Yellow tag on stanchion, orient vertically reading bottom-to-top"/>
    <n v="1"/>
  </r>
  <r>
    <s v="YES"/>
    <s v=""/>
    <s v="EQUIP"/>
    <s v="EMER-WASH"/>
    <x v="33"/>
    <s v="EMREYEW"/>
    <s v="EMERGENCY, EYEWASH STATION"/>
    <s v="An emergency wash station for the eyes"/>
    <m/>
    <s v="DIV02"/>
    <m/>
    <m/>
    <m/>
    <m/>
    <m/>
    <m/>
    <m/>
    <m/>
    <m/>
    <m/>
    <n v="35"/>
    <m/>
    <s v="Type dependent, use best feasible"/>
    <n v="1"/>
  </r>
  <r>
    <s v="YES"/>
    <s v=""/>
    <s v="EQUIP"/>
    <s v="EMER-WASH"/>
    <x v="33"/>
    <s v="EMRSHWR"/>
    <s v="EMERGENCY, SHOWER STATION"/>
    <s v="An emergency wash station for the entire body"/>
    <m/>
    <s v="DIV02"/>
    <m/>
    <m/>
    <m/>
    <m/>
    <m/>
    <m/>
    <m/>
    <m/>
    <m/>
    <m/>
    <n v="35"/>
    <m/>
    <s v="Yellow tag on stanchion, orient vertically reading bottom-to-top"/>
    <n v="1"/>
  </r>
  <r>
    <s v="YES"/>
    <s v="INCLUDE ON PARENT ASSET SPEC INFO"/>
    <s v="SPEC"/>
    <s v="ERU"/>
    <x v="34"/>
    <s v="ERU-A2A"/>
    <s v="ENERGY RECOVERY UNIT, AIR TO AIR"/>
    <s v="A system which uses building exhaust air to precondition incoming outdoor air"/>
    <m/>
    <s v="DIV08"/>
    <m/>
    <m/>
    <m/>
    <m/>
    <m/>
    <m/>
    <m/>
    <m/>
    <m/>
    <m/>
    <n v="25"/>
    <m/>
    <s v="Spec"/>
    <n v="5"/>
  </r>
  <r>
    <s v="YES"/>
    <s v="INCLUDE ON PARENT ASSET SPEC INFO"/>
    <s v="SPEC"/>
    <s v="ERU"/>
    <x v="34"/>
    <s v="ERUPIPE"/>
    <s v="ENERGY RECOVERY UNIT, PIPE"/>
    <s v="A system which uses building exhaust air to precondition incoming outdoor air"/>
    <s v="NOTE COIL COUNT"/>
    <s v="DIV08"/>
    <m/>
    <m/>
    <m/>
    <m/>
    <m/>
    <m/>
    <m/>
    <m/>
    <m/>
    <m/>
    <n v="20"/>
    <m/>
    <s v="Spec"/>
    <n v="5"/>
  </r>
  <r>
    <s v="YES"/>
    <s v="INCLUDE ON PARENT ASSET SPEC INFO"/>
    <s v="SPEC"/>
    <s v="ERU"/>
    <x v="34"/>
    <s v="ERUWHEL"/>
    <s v="ENERGY RECOVERY UNIT, WHEEL"/>
    <s v="A system which uses building exhaust air to precondition incoming outdoor air"/>
    <s v="DESICCANT/ENTHALPY &amp; COUNT"/>
    <s v="DIV08"/>
    <m/>
    <m/>
    <m/>
    <m/>
    <m/>
    <m/>
    <m/>
    <m/>
    <m/>
    <m/>
    <n v="20"/>
    <m/>
    <s v="Spec"/>
    <n v="5"/>
  </r>
  <r>
    <s v="YES"/>
    <s v=""/>
    <s v="EQUIP"/>
    <s v="ENVIROCHMB"/>
    <x v="35"/>
    <s v="ENVICMB"/>
    <s v="ENVIRONMENTAL CHAMBER"/>
    <s v="An enclosure used to replicate weather conditions and exposure to elements"/>
    <s v="FANS/MOTORS/FILTERS"/>
    <s v="OPS"/>
    <m/>
    <m/>
    <m/>
    <m/>
    <m/>
    <m/>
    <m/>
    <m/>
    <m/>
    <m/>
    <n v="15"/>
    <s v="Intended for lab use (see refrigeration for cold rooms/walk in freezers)"/>
    <s v="Face Side"/>
    <n v="5"/>
  </r>
  <r>
    <s v="NO"/>
    <s v="DO NOT INCLUDE"/>
    <s v="FACILITY"/>
    <s v="FACILITY"/>
    <x v="36"/>
    <s v="FACILITY"/>
    <s v="FACILITY RECORD"/>
    <s v="A record used for an entire facility. (No one specific use)"/>
    <m/>
    <s v="N/A"/>
    <m/>
    <m/>
    <m/>
    <m/>
    <m/>
    <m/>
    <m/>
    <m/>
    <m/>
    <m/>
    <n v="0"/>
    <s v="Intended as a work-around for shortcomings on the facility PM form."/>
    <m/>
    <m/>
  </r>
  <r>
    <s v="NO"/>
    <s v="INCLUDE ON PARENT ASSET SPEC INFO"/>
    <s v="SPEC"/>
    <s v="FAN"/>
    <x v="37"/>
    <s v="FNCLTWR"/>
    <s v="FAN, COOLING TOWER"/>
    <s v="A fan that moves air through a cooling tower"/>
    <m/>
    <s v="DIV08"/>
    <m/>
    <m/>
    <m/>
    <m/>
    <m/>
    <m/>
    <m/>
    <m/>
    <m/>
    <m/>
    <n v="20"/>
    <s v="Inventory these by the cell; PM tasks from Cooling Tower PM"/>
    <s v="Spec"/>
    <n v="3"/>
  </r>
  <r>
    <s v="YES"/>
    <s v=""/>
    <s v="EQUIP"/>
    <s v="FAN"/>
    <x v="37"/>
    <s v="FNBATHR"/>
    <s v="FAN, EXHAUST, BATHROOM"/>
    <s v="A fan that exhausts air from bathrooms"/>
    <m/>
    <s v="DIV08"/>
    <m/>
    <m/>
    <m/>
    <m/>
    <m/>
    <m/>
    <m/>
    <m/>
    <m/>
    <m/>
    <n v="20"/>
    <m/>
    <s v="Use 1/4in white tag"/>
    <n v="3"/>
  </r>
  <r>
    <s v="YES"/>
    <s v=""/>
    <s v="EQUIP"/>
    <s v="FAN"/>
    <x v="37"/>
    <s v="FNEXBLT"/>
    <s v="FAN, EXHAUST, BELT"/>
    <s v="A belt driven fan used to exhaust air from a space"/>
    <s v="BELTS (SIZE/QT.)/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EXDIR"/>
    <s v="FAN, EXHAUST, DIRECT"/>
    <s v="A direct drive fan used to exhaust air from a space"/>
    <s v="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KTNEX"/>
    <s v="FAN, EXHAUST, KITCHEN"/>
    <s v="A fan that exhausts air from kitchen areas"/>
    <m/>
    <s v="DIV08"/>
    <m/>
    <m/>
    <m/>
    <m/>
    <m/>
    <m/>
    <m/>
    <m/>
    <m/>
    <m/>
    <n v="30"/>
    <m/>
    <s v="Face or side of approach. If overhead place on underside."/>
    <n v="3"/>
  </r>
  <r>
    <s v="YES"/>
    <s v=""/>
    <s v="EQUIP"/>
    <s v="FAN"/>
    <x v="37"/>
    <s v="FNFLUGS"/>
    <s v="FAN, EXHUAST, FLUE GAS"/>
    <s v="A fan used to eject exhaust gases from combustion"/>
    <s v="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EXWAL"/>
    <s v="FAN, EXHUAST, THRU WALL LOUVER"/>
    <s v="A fan used in to exhaust air from a space"/>
    <s v="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FRDFT"/>
    <s v="FAN, FORCE DRAFT"/>
    <m/>
    <s v="MOTOR"/>
    <s v="DIV08"/>
    <m/>
    <m/>
    <m/>
    <m/>
    <m/>
    <m/>
    <m/>
    <m/>
    <m/>
    <m/>
    <n v="20"/>
    <m/>
    <m/>
    <n v="3"/>
  </r>
  <r>
    <s v="YES"/>
    <s v="PROVIDE LOCATION LIST"/>
    <s v="FACILITY"/>
    <s v="FAN"/>
    <x v="37"/>
    <s v="FN-CIRC"/>
    <s v="FAN, GENERAL CIRCULATION"/>
    <s v="A fan that circulates air in a space. General use, pedestal, ceiling or wall mounted fans."/>
    <m/>
    <s v="DIV08"/>
    <m/>
    <m/>
    <m/>
    <m/>
    <m/>
    <m/>
    <m/>
    <m/>
    <m/>
    <m/>
    <n v="20"/>
    <s v="Small point-of-use/ residential type fans"/>
    <s v="Bldg-Wide Virtual"/>
    <n v="3"/>
  </r>
  <r>
    <s v="YES"/>
    <s v=""/>
    <s v="EQUIP"/>
    <s v="FAN"/>
    <x v="37"/>
    <s v="FNINDCT"/>
    <s v="FAN, INDUCTION"/>
    <m/>
    <s v="MOTOR"/>
    <s v="DIV08"/>
    <m/>
    <m/>
    <m/>
    <m/>
    <m/>
    <m/>
    <m/>
    <m/>
    <m/>
    <m/>
    <n v="20"/>
    <m/>
    <m/>
    <n v="3"/>
  </r>
  <r>
    <s v="YES"/>
    <s v=""/>
    <s v="EQUIP"/>
    <s v="FAN"/>
    <x v="37"/>
    <s v="FNRTBLT"/>
    <s v="FAN, RETURN, BELT"/>
    <s v="A fan that returns air from the building back to the supply fan."/>
    <s v="BELTS (SIZE/QT.)/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RTDIR"/>
    <s v="FAN, RETURN, DIRECT"/>
    <s v="A fan that returns air from the building back to the supply fan."/>
    <s v="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STRBC"/>
    <s v="FAN, STROBIC"/>
    <s v="A fan used to eject fumes into the atmosphere"/>
    <s v="BELTS (SIZE/QT.)/MOTOR/FILTERS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SPBLT"/>
    <s v="FAN, SUPPLY, BELT"/>
    <s v="A belt driven fan used to supply air from a space"/>
    <s v="BELTS (SIZE/QT.)/MOTOR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FAN"/>
    <x v="37"/>
    <s v="FNSPDIR"/>
    <s v="FAN, SUPPLY, DIRECT"/>
    <s v="A direct drive fan used to supply air from a space"/>
    <s v="MOTOR"/>
    <s v="DIV08"/>
    <m/>
    <m/>
    <m/>
    <m/>
    <m/>
    <m/>
    <m/>
    <m/>
    <m/>
    <m/>
    <n v="20"/>
    <m/>
    <s v="Face or side of approach. If overhead place on underside."/>
    <n v="3"/>
  </r>
  <r>
    <s v="NO"/>
    <s v="DO NOT INCLUDE"/>
    <s v="FACILITY"/>
    <s v="FIELD"/>
    <x v="38"/>
    <s v="FLDTURF"/>
    <s v="FIELD, ARTIFICIAL TURF"/>
    <s v="Artificial turf athletics field"/>
    <m/>
    <s v="DIV05"/>
    <m/>
    <m/>
    <m/>
    <m/>
    <m/>
    <m/>
    <m/>
    <m/>
    <m/>
    <m/>
    <n v="12"/>
    <m/>
    <m/>
    <n v="9"/>
  </r>
  <r>
    <s v="NO"/>
    <s v="DO NOT INCLUDE"/>
    <s v="FACILITY"/>
    <s v="FIELD"/>
    <x v="38"/>
    <s v="FLDCRPT"/>
    <s v="FIELD, CARPET"/>
    <m/>
    <m/>
    <s v="DIV05"/>
    <m/>
    <m/>
    <m/>
    <m/>
    <m/>
    <m/>
    <m/>
    <m/>
    <m/>
    <m/>
    <n v="12"/>
    <s v="shouldn’t this be FLOOR-CARPET?"/>
    <m/>
    <n v="9"/>
  </r>
  <r>
    <s v="NO"/>
    <s v="DO NOT INCLUDE"/>
    <s v="FACILITY"/>
    <s v="FIELD"/>
    <x v="38"/>
    <s v="FLDGRAS"/>
    <s v="FIELD, GRASS"/>
    <s v="Natural turf athletics field"/>
    <m/>
    <s v="DIV05"/>
    <m/>
    <m/>
    <m/>
    <m/>
    <m/>
    <m/>
    <m/>
    <m/>
    <m/>
    <m/>
    <n v="12"/>
    <m/>
    <m/>
    <n v="9"/>
  </r>
  <r>
    <s v="YES"/>
    <s v="PROVIDE LOCATION LIST"/>
    <s v="FACILITY"/>
    <s v="FILTRATION"/>
    <x v="39"/>
    <s v="FILTAIR"/>
    <s v="FILTRATION, AIR"/>
    <s v="A filter installed on air lines to remove solids &amp; particulates."/>
    <s v="NOTE QUANTITY BY ROOM/FILTER SIE/TYPE (STANDARD/ROLL)"/>
    <s v="DIV08"/>
    <m/>
    <m/>
    <m/>
    <m/>
    <m/>
    <m/>
    <m/>
    <m/>
    <m/>
    <m/>
    <n v="3"/>
    <s v="Intended for room-level supply/return air filters (roll-cut, etc.)"/>
    <s v="Bldg-Wide Virtual"/>
    <n v="3"/>
  </r>
  <r>
    <s v="YES"/>
    <s v=""/>
    <s v="EQUIP"/>
    <s v="FILTRATION"/>
    <x v="39"/>
    <s v="FILTFUL"/>
    <s v="FILTRATION, FUEL OIL"/>
    <s v="A filter in a fuel line used to trap contaminants"/>
    <m/>
    <s v="DIV07"/>
    <m/>
    <m/>
    <m/>
    <m/>
    <m/>
    <m/>
    <m/>
    <m/>
    <m/>
    <m/>
    <n v="1"/>
    <m/>
    <s v="Use hanger"/>
    <n v="3"/>
  </r>
  <r>
    <s v="YES"/>
    <s v=""/>
    <s v="EQUIP"/>
    <s v="FILTRATION"/>
    <x v="39"/>
    <s v="FILTSND"/>
    <s v="FILTRATION, SAND"/>
    <s v="A sand filter installed on water feed lines to remove solids &amp; particulates"/>
    <s v="MOTOR"/>
    <s v="DIV07"/>
    <m/>
    <m/>
    <m/>
    <m/>
    <m/>
    <m/>
    <m/>
    <m/>
    <m/>
    <m/>
    <n v="5"/>
    <m/>
    <s v="Yellow tag on controller"/>
    <n v="3"/>
  </r>
  <r>
    <s v="YES"/>
    <s v="PROVIDE LOCATION LIST"/>
    <s v="FACILITY"/>
    <s v="FILTRATION"/>
    <x v="39"/>
    <s v="FILTH2O"/>
    <s v="FILTRATION, WATER"/>
    <s v="A filter installed on domestic water feed lines to remove solids &amp; particulates"/>
    <s v="IF CARTRIDGE INCLUDE TYPE/COUNT"/>
    <s v="DIV02"/>
    <m/>
    <m/>
    <m/>
    <m/>
    <m/>
    <m/>
    <m/>
    <m/>
    <m/>
    <m/>
    <n v="1"/>
    <s v="Potential for stand-alone units with PM requirements"/>
    <s v="Bldg-Wide Virtual"/>
    <n v="3"/>
  </r>
  <r>
    <s v="YES"/>
    <s v=""/>
    <s v="FACILITY"/>
    <s v="FIRE ALARM"/>
    <x v="40"/>
    <s v="FABATCB"/>
    <s v="FIRE ALARM, BATTERY CABINET"/>
    <m/>
    <m/>
    <s v="OPS"/>
    <m/>
    <m/>
    <m/>
    <m/>
    <m/>
    <m/>
    <m/>
    <m/>
    <m/>
    <m/>
    <n v="15"/>
    <m/>
    <s v="Bldg-Wide Virtual"/>
    <n v="1"/>
  </r>
  <r>
    <s v="YES"/>
    <s v=""/>
    <s v="EQUIP"/>
    <s v="FIRE ALARM"/>
    <x v="40"/>
    <s v="FACMDBX"/>
    <s v="FIRE ALARM, COMMAND BOX"/>
    <m/>
    <m/>
    <s v="OPS"/>
    <m/>
    <m/>
    <m/>
    <m/>
    <m/>
    <m/>
    <m/>
    <m/>
    <m/>
    <m/>
    <n v="15"/>
    <m/>
    <s v="Yellow tag on face"/>
    <n v="1"/>
  </r>
  <r>
    <s v="NO"/>
    <s v="NO ACTION"/>
    <s v="FACILITY"/>
    <s v="FIRE ALARM"/>
    <x v="40"/>
    <s v="FAFIELD"/>
    <s v="FIRE ALARM, FIELD DEVICE"/>
    <m/>
    <m/>
    <s v="OPS"/>
    <m/>
    <m/>
    <m/>
    <m/>
    <m/>
    <m/>
    <m/>
    <m/>
    <m/>
    <m/>
    <n v="18"/>
    <s v="All other devices -horns/strobes/pull stations, etc."/>
    <m/>
    <n v="1"/>
  </r>
  <r>
    <s v="YES"/>
    <s v=""/>
    <s v="EQUIP"/>
    <s v="FIRE ALARM"/>
    <x v="40"/>
    <s v="FAMSTBX"/>
    <s v="FIRE ALARM, MASTER BOX"/>
    <m/>
    <m/>
    <s v="OPS"/>
    <m/>
    <m/>
    <m/>
    <m/>
    <m/>
    <m/>
    <m/>
    <m/>
    <m/>
    <m/>
    <n v="15"/>
    <m/>
    <s v="Yellow tag on face"/>
    <n v="1"/>
  </r>
  <r>
    <s v="NO"/>
    <s v="NO ACTION"/>
    <s v="EQUIP"/>
    <s v="FIRE ALARM"/>
    <x v="40"/>
    <s v="FAPANEL"/>
    <s v="FIRE ALARM, PANEL"/>
    <s v="A piece of equipment used to monitor &amp; supervise fire alarm systems"/>
    <m/>
    <s v="OPS"/>
    <m/>
    <m/>
    <m/>
    <m/>
    <m/>
    <m/>
    <m/>
    <m/>
    <m/>
    <m/>
    <n v="15"/>
    <m/>
    <m/>
    <n v="1"/>
  </r>
  <r>
    <s v="NO"/>
    <s v="NO ACTION"/>
    <s v="EQUIP"/>
    <s v="FIRE ALARM"/>
    <x v="40"/>
    <s v="FAPSPNL"/>
    <s v="FIRE ALARM, POWER SUPPLY PANEL"/>
    <m/>
    <m/>
    <s v="OPS"/>
    <m/>
    <m/>
    <m/>
    <m/>
    <m/>
    <m/>
    <m/>
    <m/>
    <m/>
    <m/>
    <n v="15"/>
    <m/>
    <m/>
    <n v="1"/>
  </r>
  <r>
    <s v="YES"/>
    <s v="PROVIDE LOCATION LIST"/>
    <s v="FACILITY"/>
    <s v="FIRE ALARM"/>
    <x v="40"/>
    <s v="FA-PULL"/>
    <s v="FIRE ALARM, PULL STATION"/>
    <m/>
    <s v="APPLICABLE TO PULL STATIONS EQUIPED WITH TAMPER PROOF COVERS.  PROVIDE BATTERY TYPE"/>
    <s v="OPS"/>
    <m/>
    <m/>
    <m/>
    <m/>
    <m/>
    <m/>
    <m/>
    <m/>
    <m/>
    <m/>
    <n v="15"/>
    <m/>
    <m/>
    <n v="1"/>
  </r>
  <r>
    <s v="YES"/>
    <s v="PROVIDE LOCATION LIST"/>
    <s v="FACILITY"/>
    <s v="FIRE ALARM"/>
    <x v="40"/>
    <s v="FACOMBO"/>
    <s v="FIRE ALARM, SMK/CO OR COMBO DEVICES"/>
    <m/>
    <m/>
    <s v="OPS"/>
    <m/>
    <m/>
    <m/>
    <m/>
    <m/>
    <m/>
    <m/>
    <m/>
    <m/>
    <m/>
    <n v="15"/>
    <m/>
    <s v="Bldg-Wide Virtual"/>
    <n v="1"/>
  </r>
  <r>
    <s v="YES"/>
    <s v="PROVIDE LOCATION LIST"/>
    <s v="FACILITY"/>
    <s v="FIRE ALARM"/>
    <x v="40"/>
    <s v="FASMOKE"/>
    <s v="FIRE ALARM, SMOKE DETECTOR"/>
    <m/>
    <s v="APPLICABLE ONLY TO STAND-ALONE SYSTEM (NOT TIED TO FA SYSTEM)"/>
    <s v="DIV03"/>
    <m/>
    <m/>
    <m/>
    <m/>
    <m/>
    <m/>
    <m/>
    <m/>
    <m/>
    <m/>
    <n v="15"/>
    <m/>
    <s v="Bldg-Wide Virtual"/>
    <n v="1"/>
  </r>
  <r>
    <s v="NO"/>
    <s v="NO ACTION"/>
    <s v="FACILITY"/>
    <s v="FIRE ALARM"/>
    <x v="40"/>
    <s v="FASMKEV"/>
    <s v="FIRE ALARM, SMOKE EVACUATION SYSTEM"/>
    <m/>
    <m/>
    <s v="OPS"/>
    <m/>
    <m/>
    <m/>
    <m/>
    <m/>
    <m/>
    <m/>
    <m/>
    <m/>
    <m/>
    <n v="15"/>
    <m/>
    <m/>
    <n v="1"/>
  </r>
  <r>
    <s v="NO"/>
    <s v="NO ACTION"/>
    <s v="FACILITY"/>
    <s v="FIRE ALARM"/>
    <x v="40"/>
    <s v="FA-SNAC"/>
    <s v="FIRE ALARM, SUP NOTIF ALARM CIRCUIT"/>
    <m/>
    <m/>
    <s v="OPS"/>
    <m/>
    <m/>
    <m/>
    <m/>
    <m/>
    <m/>
    <m/>
    <m/>
    <m/>
    <m/>
    <n v="15"/>
    <m/>
    <m/>
    <n v="1"/>
  </r>
  <r>
    <s v="NO"/>
    <s v="NO ACTION"/>
    <s v="EQUIP"/>
    <s v="FIRE ALARM"/>
    <x v="40"/>
    <s v="FATRMCB"/>
    <s v="FIRE ALARM, TERMINAL CABINET"/>
    <m/>
    <m/>
    <s v="OPS"/>
    <m/>
    <m/>
    <m/>
    <m/>
    <m/>
    <m/>
    <m/>
    <m/>
    <m/>
    <m/>
    <n v="15"/>
    <m/>
    <m/>
    <n v="1"/>
  </r>
  <r>
    <s v="NO"/>
    <s v="NO ACTION"/>
    <s v="FACILITY"/>
    <s v="FIREEXTGSR"/>
    <x v="41"/>
    <s v="FIRXTNG"/>
    <s v="FIRE EXTINGUISHER"/>
    <s v="A piece of portable equipment used to extinguish fires"/>
    <m/>
    <s v="OPS"/>
    <m/>
    <m/>
    <m/>
    <m/>
    <m/>
    <m/>
    <m/>
    <m/>
    <m/>
    <m/>
    <n v="18"/>
    <m/>
    <m/>
    <n v="7"/>
  </r>
  <r>
    <s v="NO"/>
    <s v="NO ACTION"/>
    <s v="EQUIP"/>
    <s v="FIREHYDRNT"/>
    <x v="42"/>
    <s v="FIREHYD"/>
    <s v="FIRE HYDRANT, PRIVATE (BROWN)"/>
    <s v="A dedicated water source or tap used to extinguish fires"/>
    <m/>
    <s v="DIV02"/>
    <m/>
    <m/>
    <m/>
    <m/>
    <m/>
    <m/>
    <m/>
    <m/>
    <m/>
    <m/>
    <n v="25"/>
    <m/>
    <m/>
    <n v="10"/>
  </r>
  <r>
    <s v="YES"/>
    <s v="PROVIDE LOCATION LIST"/>
    <s v="FACILITY"/>
    <s v="FIRESUPSYS"/>
    <x v="43"/>
    <s v="FSDRYSY"/>
    <s v="FIRE SUPPRES, DRY SYSTEM"/>
    <s v="A system used to provide dry-fire suppression to the building"/>
    <m/>
    <s v="OPS"/>
    <m/>
    <m/>
    <m/>
    <m/>
    <m/>
    <m/>
    <m/>
    <m/>
    <m/>
    <m/>
    <n v="25"/>
    <m/>
    <s v="Bldg-Wide Virtual"/>
    <n v="2"/>
  </r>
  <r>
    <s v="NO"/>
    <s v="NO ACTION"/>
    <s v="FACILITY"/>
    <s v="FIRESUPSYS"/>
    <x v="43"/>
    <s v="FSFDCON"/>
    <s v="FIRE SUPPRES, FIRE DEPT CONNECTIONS"/>
    <s v="A dedicated water source or tap used to extinguish fires"/>
    <m/>
    <s v="OPS"/>
    <m/>
    <m/>
    <m/>
    <m/>
    <m/>
    <m/>
    <m/>
    <m/>
    <m/>
    <m/>
    <n v="80"/>
    <m/>
    <m/>
    <n v="2"/>
  </r>
  <r>
    <s v="YES"/>
    <s v="PROVIDE LOCATION LIST"/>
    <s v="FACILITY"/>
    <s v="FIRESUPSYS"/>
    <x v="43"/>
    <s v="FSNRTGS"/>
    <s v="FIRE SUPPRES, INERT GAS"/>
    <m/>
    <m/>
    <s v="OPS"/>
    <m/>
    <m/>
    <m/>
    <m/>
    <m/>
    <m/>
    <m/>
    <m/>
    <m/>
    <m/>
    <n v="80"/>
    <m/>
    <s v="Bldg-Wide Virtual"/>
    <n v="2"/>
  </r>
  <r>
    <s v="NO"/>
    <s v="NO ACTION"/>
    <s v="FACILITY"/>
    <s v="FIRESUPSYS"/>
    <x v="43"/>
    <s v="FSMDRAN"/>
    <s v="FIRE SUPPRES, MAIN DRAIN"/>
    <m/>
    <m/>
    <s v="OPS"/>
    <m/>
    <m/>
    <m/>
    <m/>
    <m/>
    <m/>
    <m/>
    <m/>
    <m/>
    <m/>
    <n v="80"/>
    <m/>
    <m/>
    <n v="2"/>
  </r>
  <r>
    <s v="NO"/>
    <s v="NO ACTION"/>
    <s v="FACILITY"/>
    <s v="FIRESUPSYS"/>
    <x v="43"/>
    <s v="FSRISER"/>
    <s v="FIRE SUPPRES, RISER"/>
    <m/>
    <m/>
    <s v="OPS"/>
    <m/>
    <m/>
    <m/>
    <m/>
    <m/>
    <m/>
    <m/>
    <m/>
    <m/>
    <m/>
    <n v="80"/>
    <m/>
    <m/>
    <n v="2"/>
  </r>
  <r>
    <s v="NO"/>
    <s v="NO ACTION"/>
    <s v="FACILITY"/>
    <s v="FIRESUPSYS"/>
    <x v="43"/>
    <s v="FSSPKLR"/>
    <s v="FIRE SUPPRES, SPRINKLER"/>
    <m/>
    <m/>
    <s v="OPS"/>
    <m/>
    <m/>
    <m/>
    <m/>
    <m/>
    <m/>
    <m/>
    <m/>
    <m/>
    <m/>
    <n v="80"/>
    <m/>
    <m/>
    <n v="2"/>
  </r>
  <r>
    <s v="NO"/>
    <s v="NO ACTION"/>
    <s v="FACILITY"/>
    <s v="FIRESUPSYS"/>
    <x v="43"/>
    <s v="FSTMPFL"/>
    <s v="FIRE SUPPRES, TAMPER/FLOW SWITCHES"/>
    <m/>
    <m/>
    <s v="OPS"/>
    <m/>
    <m/>
    <m/>
    <m/>
    <m/>
    <m/>
    <m/>
    <m/>
    <m/>
    <m/>
    <n v="80"/>
    <m/>
    <m/>
    <n v="2"/>
  </r>
  <r>
    <s v="NO"/>
    <s v="NO ACTION"/>
    <s v="FACILITY"/>
    <s v="FIRESUPSYS"/>
    <x v="43"/>
    <s v="FSVLVPR"/>
    <s v="FIRE SUPPRES, VALVE-PRESSURE RELIEF"/>
    <m/>
    <m/>
    <s v="OPS"/>
    <m/>
    <m/>
    <m/>
    <m/>
    <m/>
    <m/>
    <m/>
    <m/>
    <m/>
    <m/>
    <n v="80"/>
    <m/>
    <m/>
    <n v="2"/>
  </r>
  <r>
    <s v="NO"/>
    <s v="NO ACTION"/>
    <s v="FACILITY"/>
    <s v="FIRESUPSYS"/>
    <x v="43"/>
    <s v="FSVLVZN"/>
    <s v="FIRE SUPPRES, VALVE-ZONE"/>
    <m/>
    <m/>
    <s v="OPS"/>
    <m/>
    <m/>
    <m/>
    <m/>
    <m/>
    <m/>
    <m/>
    <m/>
    <m/>
    <m/>
    <n v="80"/>
    <m/>
    <m/>
    <n v="2"/>
  </r>
  <r>
    <s v="YES"/>
    <s v="PROVIDE LOCATION LIST"/>
    <s v="FACILITY"/>
    <s v="FIRESUPSYS"/>
    <x v="43"/>
    <s v="FSWETCM"/>
    <s v="FIRE SUPPRES, WET CHEMICAL"/>
    <m/>
    <m/>
    <s v="OPS"/>
    <m/>
    <m/>
    <m/>
    <m/>
    <m/>
    <m/>
    <m/>
    <m/>
    <m/>
    <m/>
    <n v="80"/>
    <m/>
    <s v="Bldg-Wide Virtual"/>
    <n v="2"/>
  </r>
  <r>
    <s v="NO"/>
    <s v="NO ACTION"/>
    <s v="NONE"/>
    <s v="FIREESCAPE"/>
    <x v="44"/>
    <s v="FIRSCAP"/>
    <s v="FIRE ESCAPE"/>
    <s v="An emergency means of exit mounted to the exterior of a building"/>
    <m/>
    <s v="DIV01"/>
    <m/>
    <m/>
    <m/>
    <m/>
    <m/>
    <m/>
    <m/>
    <m/>
    <m/>
    <m/>
    <n v="25"/>
    <m/>
    <m/>
    <n v="7"/>
  </r>
  <r>
    <s v="YES"/>
    <s v=""/>
    <s v="EQUIP"/>
    <s v="FIREPLACE"/>
    <x v="45"/>
    <s v="FIRPGAS"/>
    <s v="FIREPLACE, GAS"/>
    <s v="A structure designed to contain and vent indoor fires"/>
    <m/>
    <s v="DIV01"/>
    <m/>
    <m/>
    <m/>
    <m/>
    <m/>
    <m/>
    <m/>
    <m/>
    <m/>
    <m/>
    <n v="25"/>
    <m/>
    <s v="Bldg-Wide Virtual"/>
    <n v="6"/>
  </r>
  <r>
    <s v="YES"/>
    <s v=""/>
    <s v="EQUIP"/>
    <s v="FIREPLACE"/>
    <x v="45"/>
    <s v="FIRPWOD"/>
    <s v="FIREPLACE, WOOD"/>
    <s v="A structure designed to contain and vent indoor fires"/>
    <m/>
    <s v="DIV01"/>
    <m/>
    <m/>
    <m/>
    <m/>
    <m/>
    <m/>
    <m/>
    <m/>
    <m/>
    <m/>
    <n v="25"/>
    <m/>
    <s v="Bldg-Wide Virtual"/>
    <n v="6"/>
  </r>
  <r>
    <s v="NO"/>
    <s v="NO ACTION"/>
    <s v="EQUIP"/>
    <s v="FOUNTAIN"/>
    <x v="46"/>
    <s v="FOUNTIN"/>
    <s v="FOUNTAIN"/>
    <s v="Outdoor water fountains"/>
    <m/>
    <s v="DIV02"/>
    <m/>
    <m/>
    <m/>
    <m/>
    <m/>
    <m/>
    <m/>
    <m/>
    <m/>
    <m/>
    <n v="50"/>
    <m/>
    <m/>
    <n v="10"/>
  </r>
  <r>
    <s v="YES"/>
    <s v=""/>
    <s v="EQUIP"/>
    <s v="FUME-HOOD"/>
    <x v="47"/>
    <s v="FUMHOOD"/>
    <s v="FUME HOOD"/>
    <s v="A work station designed to remove odors &amp; vapors from a lab area"/>
    <s v="NOTE WHICH EXHAUST IT IS TIED TO "/>
    <s v="DIV09"/>
    <m/>
    <m/>
    <m/>
    <m/>
    <m/>
    <m/>
    <m/>
    <m/>
    <m/>
    <m/>
    <n v="20"/>
    <s v="PM task to include controllers"/>
    <s v="White on upper right most corner"/>
    <n v="3"/>
  </r>
  <r>
    <s v="YES"/>
    <s v=""/>
    <s v="EQUIP"/>
    <s v="FURNACE"/>
    <x v="48"/>
    <s v="FURNELC"/>
    <s v="FURNACE, ELECTRIC FORCED AIR"/>
    <s v="A device which heats and distributes air by burning gas or oil"/>
    <s v="CONDENSATE PUMP?/FILTERS"/>
    <s v="DIV02"/>
    <m/>
    <m/>
    <m/>
    <m/>
    <m/>
    <m/>
    <m/>
    <m/>
    <m/>
    <m/>
    <n v="12"/>
    <m/>
    <s v="Face Side"/>
    <n v="2"/>
  </r>
  <r>
    <s v="YES"/>
    <s v=""/>
    <s v="EQUIP"/>
    <s v="FURNACE"/>
    <x v="48"/>
    <s v="FURNGAS"/>
    <s v="FURNACE, GAS FORCED AIR"/>
    <s v="A device which heats and distributes air by burning gas or oil"/>
    <s v="CONDENSATE PUMP?/FILTERS"/>
    <s v="DIV02"/>
    <m/>
    <m/>
    <m/>
    <m/>
    <m/>
    <m/>
    <m/>
    <m/>
    <m/>
    <m/>
    <n v="12"/>
    <m/>
    <s v="Face Side"/>
    <n v="2"/>
  </r>
  <r>
    <s v="YES"/>
    <s v=""/>
    <s v="EQUIP"/>
    <s v="FURNACE"/>
    <x v="48"/>
    <s v="FURNOIL"/>
    <s v="FURNACE, OIL FORCED AIR"/>
    <s v="A device which heats and distributes air by burning gas or oil"/>
    <s v="CONDENSATE PUMP?/FILTERS (AIR/OIL)"/>
    <s v="DIV02"/>
    <m/>
    <m/>
    <m/>
    <m/>
    <m/>
    <m/>
    <m/>
    <m/>
    <m/>
    <m/>
    <n v="12"/>
    <m/>
    <s v="Face Side"/>
    <n v="2"/>
  </r>
  <r>
    <s v="YES"/>
    <s v="PROVIDE LOCATION LIST"/>
    <s v="FACILITY"/>
    <s v="GASSYSTEM"/>
    <x v="49"/>
    <s v="GSCDIOX"/>
    <s v="GAS SYSTEM, CARBON DIOXIDE"/>
    <s v="The system or components that provide carbon dioxide gas to the building"/>
    <s v="INCLUDE LABS SERVICED TO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GASSYSTEM"/>
    <x v="49"/>
    <s v="GSCPAIR"/>
    <s v="GAS SYSTEM, COMPRESSED AIR"/>
    <s v="The system or components that provide compressed air to the building"/>
    <s v="INCLUDE LABS SERVICED TO (TIE REC TO PUMP)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GASSYSTEM"/>
    <x v="49"/>
    <s v="GSNTGAS"/>
    <s v="GAS SYSTEM, NATURAL GAS"/>
    <s v="The system or components that provide natural gas to the building"/>
    <s v="INCLUDE LABS SERVICED TO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GASSYSTEM"/>
    <x v="49"/>
    <s v="GSNITRO"/>
    <s v="GAS SYSTEM, NITROGEN"/>
    <s v="The system or components that provide nitrogen gas to the building"/>
    <s v="INCLUDE LABS SERVICED TO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GASSYSTEM"/>
    <x v="49"/>
    <s v="GSOXYGN"/>
    <s v="GAS SYSTEM, OXYGEN"/>
    <s v="The system or components that provide oxygen gas to the building"/>
    <s v="INCLUDE LABS SERVICED TO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GASSYSTEM"/>
    <x v="49"/>
    <s v="GSVACUM"/>
    <s v="GAS SYSTEM, VACUUM"/>
    <s v="The system or components that provide vacuum to the building"/>
    <s v="INCLUDE LABS SERVICED TO (TIE REC TO PUMP)"/>
    <s v="DIV02"/>
    <m/>
    <m/>
    <m/>
    <m/>
    <m/>
    <m/>
    <m/>
    <m/>
    <m/>
    <m/>
    <n v="20"/>
    <m/>
    <s v="Bldg-Wide Virtual"/>
    <n v="2"/>
  </r>
  <r>
    <s v="YES"/>
    <s v="PROVIDE LOCATION LIST"/>
    <s v="FACILITY"/>
    <s v="ELEC-GFCI"/>
    <x v="50"/>
    <s v="EL-GFCI"/>
    <s v="ELECTRICAL GROUND FAULT CIRCUIT INT"/>
    <s v="A device that automatically disconnects electrical power when a fault is detected"/>
    <m/>
    <s v="DIV03"/>
    <m/>
    <m/>
    <m/>
    <m/>
    <m/>
    <m/>
    <m/>
    <m/>
    <m/>
    <m/>
    <n v="15"/>
    <m/>
    <s v="Bldg-Wide Virtual"/>
    <n v="3"/>
  </r>
  <r>
    <s v="YES"/>
    <s v=""/>
    <s v="EQUIP"/>
    <s v="HEAT-EXCH"/>
    <x v="51"/>
    <s v="HXPLTFM"/>
    <s v="HEAT EXCHANGER, PLATE FRAME"/>
    <s v="A device used to exchange water temperature"/>
    <m/>
    <s v="DIV08"/>
    <m/>
    <m/>
    <m/>
    <m/>
    <m/>
    <m/>
    <m/>
    <m/>
    <m/>
    <m/>
    <n v="25"/>
    <m/>
    <s v="Face side / Near main plaque or Mnf. info plate. "/>
    <n v="2"/>
  </r>
  <r>
    <s v="YES"/>
    <s v=""/>
    <s v="EQUIP"/>
    <s v="HEAT-EXCH"/>
    <x v="51"/>
    <s v="HXSHLTB"/>
    <s v="HEAT EXCHANGER, SHELL TUBE"/>
    <s v="A device used to exchange water temperature"/>
    <m/>
    <s v="DIV07"/>
    <m/>
    <m/>
    <m/>
    <m/>
    <m/>
    <m/>
    <m/>
    <m/>
    <m/>
    <m/>
    <n v="23"/>
    <m/>
    <s v="Yellow tag on stanchion, or identifying plaque."/>
    <n v="2"/>
  </r>
  <r>
    <s v="YES"/>
    <s v=""/>
    <s v="EQUIP"/>
    <s v="HEATER"/>
    <x v="52"/>
    <s v="HFULOIL"/>
    <s v="HEATER, FUEL OIL"/>
    <s v="A piece of equipment used to heat (pre-heat) fuel oil for use in combustion (CHP)"/>
    <m/>
    <s v="DIV07"/>
    <m/>
    <m/>
    <m/>
    <m/>
    <m/>
    <m/>
    <m/>
    <m/>
    <m/>
    <m/>
    <n v="18"/>
    <s v="Specific to Div7  fuel oil - Heater descriptions (follows sequence of operation): (x5) Heaters in Oil Storage Tanks (x1 each), (x2) HX's (utilizing steam) heats to 160', (x3) Pre-Heaters, (x1 on each boiler), heats to 190'. "/>
    <m/>
    <n v="3"/>
  </r>
  <r>
    <s v="YES"/>
    <s v=""/>
    <s v="EQUIP"/>
    <s v="HEPA-UNIT"/>
    <x v="53"/>
    <s v="HEPAUNT"/>
    <s v="HEPA UNIT"/>
    <s v="High-efficiency particulate air filter"/>
    <s v="FILTER"/>
    <s v="DIV08"/>
    <m/>
    <m/>
    <m/>
    <m/>
    <m/>
    <m/>
    <m/>
    <m/>
    <m/>
    <m/>
    <n v="15"/>
    <m/>
    <s v="Face Side"/>
    <n v="4"/>
  </r>
  <r>
    <s v="YES"/>
    <s v=""/>
    <s v="EQUIP"/>
    <s v="HW-HEATER"/>
    <x v="54"/>
    <s v="HWHELEC"/>
    <s v="HOT WATER HEATER, ELECTRIC"/>
    <s v="A vessel used to make hot water using electricity"/>
    <s v="CAPACITY (GAL)"/>
    <s v="DIV02"/>
    <m/>
    <m/>
    <m/>
    <m/>
    <m/>
    <m/>
    <m/>
    <m/>
    <m/>
    <m/>
    <n v="20"/>
    <m/>
    <s v="Face Side"/>
    <n v="3"/>
  </r>
  <r>
    <s v="YES"/>
    <s v=""/>
    <s v="EQUIP"/>
    <s v="HW-HEATER"/>
    <x v="54"/>
    <s v="HWH-GAS"/>
    <s v="HOT WATER HEATER, GAS"/>
    <s v="A vessel used to make hot water using gas"/>
    <s v="CAPACITY (GAL)"/>
    <s v="DIV02"/>
    <m/>
    <m/>
    <m/>
    <m/>
    <m/>
    <m/>
    <m/>
    <m/>
    <m/>
    <m/>
    <n v="25"/>
    <m/>
    <s v="Face Side"/>
    <n v="3"/>
  </r>
  <r>
    <s v="YES"/>
    <s v=""/>
    <s v="EQUIP"/>
    <s v="HW-HEATER"/>
    <x v="54"/>
    <s v="HWH-IND"/>
    <s v="HOT WATER HEATER, INDIRECT FIRE"/>
    <s v="A vessel used to make hot water through indirect means of firing"/>
    <s v="CAPACITY (GAL)"/>
    <s v="DIV02"/>
    <m/>
    <m/>
    <m/>
    <m/>
    <m/>
    <m/>
    <m/>
    <m/>
    <m/>
    <m/>
    <n v="30"/>
    <m/>
    <s v="Face Side"/>
    <n v="3"/>
  </r>
  <r>
    <s v="YES"/>
    <s v=""/>
    <s v="EQUIP"/>
    <s v="HW-HEATER"/>
    <x v="54"/>
    <s v="HWH-OIL"/>
    <s v="HOT WATER HEATER, OIL"/>
    <s v="A vessel used to make hot water using oil"/>
    <s v="CAPACITY (GAL), OIL FILTER"/>
    <s v="DIV02"/>
    <m/>
    <m/>
    <m/>
    <m/>
    <m/>
    <m/>
    <m/>
    <m/>
    <m/>
    <m/>
    <n v="20"/>
    <m/>
    <s v="Face Side"/>
    <n v="3"/>
  </r>
  <r>
    <s v="YES"/>
    <s v=""/>
    <s v="EQUIP"/>
    <s v="HW-HEATER"/>
    <x v="54"/>
    <s v="HWH-STM"/>
    <s v="HOT WATER HEATER, STEAM"/>
    <s v="A vessel used to make hot water using steam"/>
    <s v="CAPACITY (GAL)"/>
    <s v="DIV02"/>
    <m/>
    <m/>
    <m/>
    <m/>
    <m/>
    <m/>
    <m/>
    <m/>
    <m/>
    <m/>
    <n v="20"/>
    <m/>
    <s v="Face Side"/>
    <n v="3"/>
  </r>
  <r>
    <s v="YES"/>
    <s v=""/>
    <s v="EQUIP"/>
    <s v="HUMIDIFIER"/>
    <x v="55"/>
    <s v="HUMSLFC"/>
    <s v="HUMIDIFIER, SELF CONTAINED"/>
    <s v="A piece of equipment that is used to increase moisture in the air"/>
    <m/>
    <s v="DIV08"/>
    <m/>
    <m/>
    <m/>
    <m/>
    <m/>
    <m/>
    <m/>
    <m/>
    <m/>
    <m/>
    <n v="20"/>
    <m/>
    <s v="Face Side"/>
    <n v="7"/>
  </r>
  <r>
    <s v="YES"/>
    <s v=""/>
    <s v="EQUIP"/>
    <s v="HUMIDIFIER"/>
    <x v="55"/>
    <s v="HUM-STM"/>
    <s v="HUMIDIFIER, STEAM"/>
    <s v="A piece of equipment that is used to increase moisture in the air"/>
    <m/>
    <s v="DIV08"/>
    <m/>
    <m/>
    <m/>
    <m/>
    <m/>
    <m/>
    <m/>
    <m/>
    <m/>
    <m/>
    <n v="20"/>
    <m/>
    <s v="Face Side"/>
    <n v="7"/>
  </r>
  <r>
    <s v="YES"/>
    <s v=""/>
    <s v="EQUIP"/>
    <s v="HUMIDIFIER"/>
    <x v="55"/>
    <s v="HUMUSON"/>
    <s v="HUMIDIFIER, ULTRA SONIC"/>
    <s v="A piece of equipment that is used to increase moisture in the air"/>
    <m/>
    <s v="DIV08"/>
    <m/>
    <m/>
    <m/>
    <m/>
    <m/>
    <m/>
    <m/>
    <m/>
    <m/>
    <m/>
    <n v="20"/>
    <m/>
    <s v="Face Side"/>
    <n v="7"/>
  </r>
  <r>
    <s v="YES"/>
    <s v=""/>
    <s v="EQUIP"/>
    <s v="HYDRATION"/>
    <x v="56"/>
    <s v="HYDSTAN"/>
    <s v="HYDRATION STATION-FOUNTAIN"/>
    <s v="A fountain or bubbler which provides drinking water"/>
    <s v="WATER FILTER (IF EQUIPED)"/>
    <s v="DIV02"/>
    <m/>
    <m/>
    <m/>
    <m/>
    <m/>
    <m/>
    <m/>
    <m/>
    <m/>
    <m/>
    <n v="10"/>
    <m/>
    <s v="White tag placed obscure. Depending on type, place on side or lower portion of unit. "/>
    <n v="6"/>
  </r>
  <r>
    <s v="NO"/>
    <s v="NO ACTION"/>
    <s v="EQUIP"/>
    <s v="ICEMAKER"/>
    <x v="57"/>
    <s v="ICEMAKR"/>
    <s v="ICE MAKER"/>
    <s v="An appliance designed to make &amp; store ice"/>
    <m/>
    <s v="OPS"/>
    <m/>
    <m/>
    <m/>
    <m/>
    <m/>
    <m/>
    <m/>
    <m/>
    <m/>
    <m/>
    <n v="10"/>
    <m/>
    <m/>
    <n v="9"/>
  </r>
  <r>
    <s v="NO"/>
    <s v="DO NOT INCLUDE"/>
    <s v="FACILITY"/>
    <s v="IRRIGATION"/>
    <x v="58"/>
    <s v="IRGCITY"/>
    <s v="IRRIGATION, CITY WATER ONLY"/>
    <m/>
    <m/>
    <s v="DIV05"/>
    <m/>
    <m/>
    <m/>
    <m/>
    <m/>
    <m/>
    <m/>
    <m/>
    <m/>
    <m/>
    <n v="30"/>
    <m/>
    <m/>
    <n v="9"/>
  </r>
  <r>
    <s v="NO"/>
    <s v="DO NOT INCLUDE"/>
    <s v="FACILITY"/>
    <s v="IRRIGATION"/>
    <x v="58"/>
    <s v="IRGOTHR"/>
    <s v="IRRIGATION, OTHER TYPES"/>
    <m/>
    <m/>
    <s v="DIV05"/>
    <m/>
    <m/>
    <m/>
    <m/>
    <m/>
    <m/>
    <m/>
    <m/>
    <m/>
    <m/>
    <n v="30"/>
    <m/>
    <m/>
    <n v="9"/>
  </r>
  <r>
    <s v="NO"/>
    <s v="DO NOT INCLUDE"/>
    <s v="EQUIP"/>
    <s v="KEY-BOX"/>
    <x v="59"/>
    <s v="KEY-BOX"/>
    <s v="KEYBOX, KEY CONTROL"/>
    <s v="A secure satellite location for key storage and control"/>
    <m/>
    <s v="DIV01"/>
    <m/>
    <m/>
    <m/>
    <m/>
    <m/>
    <m/>
    <m/>
    <m/>
    <m/>
    <m/>
    <n v="30"/>
    <m/>
    <m/>
    <n v="1"/>
  </r>
  <r>
    <s v="YES"/>
    <s v=""/>
    <s v="EQUIP"/>
    <s v="LAB"/>
    <x v="60"/>
    <s v="LAB-WTR"/>
    <s v="LAB WTR TREATMENT AND DISTRIBUTION"/>
    <s v="A system that converts city water in Reverse Osmosis (RO) water"/>
    <m/>
    <s v="OPS"/>
    <m/>
    <m/>
    <m/>
    <m/>
    <m/>
    <m/>
    <m/>
    <m/>
    <m/>
    <m/>
    <n v="20"/>
    <s v="Similarities and differences: deionized water vs distilled water vs reverse osmosis water_x000a__x000a_-&gt; Deionized water vs distilled water – DI water is as pure as the distilled water or even purer;_x000a_-&gt; Reverse osmosis water vs distilled water – RO water is more sat"/>
    <s v="Face side or controller"/>
    <m/>
  </r>
  <r>
    <s v="YES"/>
    <s v=""/>
    <s v="EQUIP"/>
    <s v="LAB"/>
    <x v="60"/>
    <s v="RODIWTR"/>
    <s v="REVERSE OSMOSIS/ELECTRODEIONIZATION"/>
    <s v="A system that converts city water in Reverse Osmosis (RO) water"/>
    <m/>
    <s v="OPS"/>
    <m/>
    <m/>
    <m/>
    <m/>
    <m/>
    <m/>
    <m/>
    <m/>
    <m/>
    <m/>
    <n v="20"/>
    <s v="Similarities and differences: deionized water vs distilled water vs reverse osmosis water_x000a__x000a_-&gt; Deionized water vs distilled water – DI water is as pure as the distilled water or even purer;_x000a_-&gt; Reverse osmosis water vs distilled water – RO water is more sat"/>
    <s v="Face side or controller"/>
    <m/>
  </r>
  <r>
    <s v="YES"/>
    <s v=""/>
    <s v="FACILITY"/>
    <s v="LIGHTING"/>
    <x v="61"/>
    <s v="LTGCTRL"/>
    <s v="LIGHTING, CONTROLS"/>
    <s v="Lighting control panels"/>
    <m/>
    <s v="OPS"/>
    <m/>
    <m/>
    <m/>
    <m/>
    <m/>
    <m/>
    <m/>
    <m/>
    <m/>
    <m/>
    <n v="20"/>
    <s v="Ex: LUTRON systems"/>
    <s v="Bldg-Wide Virtual"/>
    <n v="6"/>
  </r>
  <r>
    <s v="NO"/>
    <s v="DO NOT INCLUDE"/>
    <s v="FACILITY"/>
    <s v="LIGHTING"/>
    <x v="61"/>
    <s v="LT-ELEV"/>
    <s v="LIGHTING, ELEVATOR CAR"/>
    <s v="A light fixture permanently fixed to an elevator car"/>
    <m/>
    <s v="OPS"/>
    <m/>
    <m/>
    <m/>
    <m/>
    <m/>
    <m/>
    <m/>
    <m/>
    <m/>
    <m/>
    <n v="20"/>
    <m/>
    <m/>
    <n v="6"/>
  </r>
  <r>
    <s v="YES"/>
    <s v="PROVIDE LOCATION LIST"/>
    <s v="FACILITY"/>
    <s v="LIGHTING"/>
    <x v="61"/>
    <s v="LT-EMRG"/>
    <s v="LIGHTING, EMERGENCY"/>
    <s v="A piece of lighting equipment that illuminates an area when normal power is interrupted"/>
    <m/>
    <s v="DIV03"/>
    <m/>
    <m/>
    <m/>
    <m/>
    <m/>
    <m/>
    <m/>
    <m/>
    <m/>
    <m/>
    <n v="20"/>
    <m/>
    <s v="Bldg-Wide Virtual"/>
    <n v="6"/>
  </r>
  <r>
    <s v="YES"/>
    <s v="PROVIDE LOCATION LIST"/>
    <s v="FACILITY"/>
    <s v="LIGHTING"/>
    <x v="61"/>
    <s v="LT-EXIT"/>
    <s v="LIGHTING, EXIT LIGHT"/>
    <s v="A piece of lighting equipment that illuminates building exits"/>
    <m/>
    <s v="DIV03"/>
    <m/>
    <m/>
    <m/>
    <m/>
    <m/>
    <m/>
    <m/>
    <m/>
    <m/>
    <m/>
    <n v="20"/>
    <m/>
    <s v="Bldg-Wide Virtual"/>
    <n v="6"/>
  </r>
  <r>
    <s v="NO"/>
    <s v="NO ACTION"/>
    <s v="FACILITY"/>
    <s v="LIGHTING"/>
    <x v="61"/>
    <s v="LTXPOLE"/>
    <s v="LIGHTING, EXTERIOR POLE"/>
    <s v="A raised source of light on paths or walkways"/>
    <m/>
    <s v="DIV03"/>
    <m/>
    <m/>
    <m/>
    <m/>
    <m/>
    <m/>
    <m/>
    <m/>
    <m/>
    <m/>
    <n v="15"/>
    <m/>
    <m/>
    <n v="6"/>
  </r>
  <r>
    <s v="NO"/>
    <s v="NO ACTION"/>
    <s v="FACILITY"/>
    <s v="LIGHTING"/>
    <x v="61"/>
    <s v="LTXPLED"/>
    <s v="LIGHTING, EXTERIOR POLE LED"/>
    <s v="A raised source of light on paths or walkways"/>
    <m/>
    <s v="DIV03"/>
    <m/>
    <m/>
    <m/>
    <m/>
    <m/>
    <m/>
    <m/>
    <m/>
    <m/>
    <m/>
    <n v="20"/>
    <m/>
    <m/>
    <n v="6"/>
  </r>
  <r>
    <s v="NO"/>
    <s v="NO ACTION"/>
    <s v="FACILITY"/>
    <s v="LIGHTING"/>
    <x v="61"/>
    <s v="LTXWLPK"/>
    <s v="LIGHTING, EXTERIOR WALL PACK"/>
    <s v="A raised source of light mounted on the exterior of buildings"/>
    <m/>
    <s v="DIV03"/>
    <m/>
    <m/>
    <m/>
    <m/>
    <m/>
    <m/>
    <m/>
    <m/>
    <m/>
    <m/>
    <n v="15"/>
    <m/>
    <m/>
    <n v="6"/>
  </r>
  <r>
    <s v="NO"/>
    <s v="NO ACTION"/>
    <s v="FACILITY"/>
    <s v="LIGHTING"/>
    <x v="61"/>
    <s v="LTXWLED"/>
    <s v="LIGHTING, EXTERIOR WALL PACK LED"/>
    <s v="A raised source of light mounted on the exterior of buildings"/>
    <m/>
    <s v="DIV03"/>
    <m/>
    <m/>
    <m/>
    <m/>
    <m/>
    <m/>
    <m/>
    <m/>
    <m/>
    <m/>
    <n v="20"/>
    <m/>
    <m/>
    <n v="6"/>
  </r>
  <r>
    <s v="NO"/>
    <s v="DO NOT INCLUDE"/>
    <s v="FACILITY"/>
    <s v="LIGHTING"/>
    <x v="61"/>
    <s v="LTFIELD"/>
    <s v="LIGHTING, FIELD"/>
    <s v="A raised source of light on athletic fields or large open spaces"/>
    <m/>
    <s v="DIV03"/>
    <m/>
    <m/>
    <m/>
    <m/>
    <m/>
    <m/>
    <m/>
    <m/>
    <m/>
    <m/>
    <n v="20"/>
    <m/>
    <m/>
    <n v="6"/>
  </r>
  <r>
    <s v="NO"/>
    <s v="NO ACTION"/>
    <s v="FACILITY"/>
    <s v="LIGHTING"/>
    <x v="61"/>
    <s v="LTINTER"/>
    <s v="LIGHTING, INTERIOR"/>
    <s v="Any interior light source"/>
    <m/>
    <s v="DIV03"/>
    <m/>
    <m/>
    <m/>
    <m/>
    <m/>
    <m/>
    <m/>
    <m/>
    <m/>
    <m/>
    <n v="20"/>
    <m/>
    <m/>
    <n v="6"/>
  </r>
  <r>
    <s v="NO"/>
    <s v="NO ACTION"/>
    <s v="FACILITY"/>
    <s v="LIGHTNING"/>
    <x v="62"/>
    <s v="LITNING"/>
    <s v="LIGHTNING PROTECTION"/>
    <s v="All components which comprise and protect a building from lightning strikes."/>
    <m/>
    <s v="DIV01"/>
    <m/>
    <m/>
    <m/>
    <m/>
    <m/>
    <m/>
    <m/>
    <m/>
    <m/>
    <m/>
    <n v="20"/>
    <m/>
    <m/>
    <n v="8"/>
  </r>
  <r>
    <s v="NO"/>
    <s v="DO NOT INCLUDE"/>
    <s v="EQUIP"/>
    <s v="MANHOLE"/>
    <x v="63"/>
    <s v="MH-COMM"/>
    <s v="MANHOLE, COMMUNICATIONS"/>
    <s v="A manhole or confined space granting access to campus or civil communication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ELEC"/>
    <s v="MANHOLE, ELECTRIC"/>
    <s v="A manhole or confined space granting access to campus or civil electrical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FIRA"/>
    <s v="MANHOLE, FIRE ALARM"/>
    <s v="A manhole or confined space granting access to campus or civil fire alarm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HTHW"/>
    <s v="MANHOLE, HIGH TEMP HOT WATER"/>
    <s v="A manhole or confined space granting access to campus HTHW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SEWR"/>
    <s v="MANHOLE, SEWER"/>
    <s v="A manhole or confined space granting access to campus or civil sewer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STEM"/>
    <s v="MANHOLE, STEAM"/>
    <s v="A manhole or confined space granting access to campus steam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STRM"/>
    <s v="MANHOLE, STORM"/>
    <s v="A manhole or confined space granting access to campus or civil storm water systems"/>
    <m/>
    <s v="N/A"/>
    <m/>
    <m/>
    <m/>
    <m/>
    <m/>
    <m/>
    <m/>
    <m/>
    <m/>
    <m/>
    <n v="30"/>
    <m/>
    <m/>
    <n v="10"/>
  </r>
  <r>
    <s v="NO"/>
    <s v="DO NOT INCLUDE"/>
    <s v="EQUIP"/>
    <s v="MANHOLE"/>
    <x v="63"/>
    <s v="MH-WATR"/>
    <s v="MANHOLE, WATER"/>
    <s v="A manhole or confined space granting access to campus or civil water systems"/>
    <m/>
    <s v="N/A"/>
    <m/>
    <m/>
    <m/>
    <m/>
    <m/>
    <m/>
    <m/>
    <m/>
    <m/>
    <m/>
    <n v="30"/>
    <m/>
    <m/>
    <n v="10"/>
  </r>
  <r>
    <s v="NO"/>
    <s v="DO NOT INCLUDE"/>
    <s v="FACILITY"/>
    <s v="MASONRY"/>
    <x v="64"/>
    <s v="MASONRY"/>
    <s v="MASONRY SYSTEMS"/>
    <s v="Campus masonry, walls, steps, pillars, parapets, etc."/>
    <m/>
    <s v="DIV01"/>
    <m/>
    <m/>
    <m/>
    <m/>
    <m/>
    <m/>
    <m/>
    <m/>
    <m/>
    <m/>
    <n v="30"/>
    <m/>
    <m/>
    <n v="10"/>
  </r>
  <r>
    <s v="NO"/>
    <s v="NO ACTION"/>
    <s v="SPEC"/>
    <s v="METER"/>
    <x v="65"/>
    <s v="METAIRF"/>
    <s v="METER, AIR FLOW"/>
    <s v="A meter used to measure air flow"/>
    <m/>
    <s v="DIV08"/>
    <m/>
    <m/>
    <m/>
    <m/>
    <m/>
    <m/>
    <m/>
    <m/>
    <m/>
    <m/>
    <n v="50"/>
    <s v="Include as spec on AHU's (i.e Pitot tubes)"/>
    <s v="Spec"/>
    <n v="4"/>
  </r>
  <r>
    <s v="YES"/>
    <s v=""/>
    <s v="EQUIP"/>
    <s v="METER"/>
    <x v="65"/>
    <s v="MET-CHW"/>
    <s v="METER, CHILLED WATER"/>
    <s v="A device used to measure chilled water"/>
    <m/>
    <s v="DIV08"/>
    <m/>
    <m/>
    <m/>
    <m/>
    <m/>
    <m/>
    <m/>
    <m/>
    <m/>
    <m/>
    <n v="50"/>
    <m/>
    <s v="Use hanger"/>
    <n v="4"/>
  </r>
  <r>
    <s v="YES"/>
    <s v=""/>
    <s v="EQUIP"/>
    <s v="METER"/>
    <x v="65"/>
    <s v="METCOND"/>
    <s v="METER, CONDENSATE"/>
    <s v="A device used to measure steam condensate"/>
    <m/>
    <s v="DIV08"/>
    <m/>
    <m/>
    <m/>
    <m/>
    <m/>
    <m/>
    <m/>
    <m/>
    <m/>
    <m/>
    <n v="50"/>
    <m/>
    <s v="Use hanger"/>
    <n v="4"/>
  </r>
  <r>
    <s v="YES"/>
    <s v=""/>
    <s v="EQUIP"/>
    <s v="METER"/>
    <x v="65"/>
    <s v="METELEC"/>
    <s v="METER, ELECTRIC"/>
    <s v="A device used to measure electrical use"/>
    <s v="ONLY THOSE OWNED BY BROWN"/>
    <s v="DIV03"/>
    <m/>
    <m/>
    <m/>
    <m/>
    <m/>
    <m/>
    <m/>
    <m/>
    <m/>
    <m/>
    <n v="50"/>
    <m/>
    <s v="Use hanger"/>
    <n v="4"/>
  </r>
  <r>
    <s v="YES"/>
    <s v=""/>
    <s v="EQUIP"/>
    <s v="METER"/>
    <x v="65"/>
    <s v="MET-GAS"/>
    <s v="METER, GAS"/>
    <s v="A device used to measure gas use"/>
    <m/>
    <s v="DIV02"/>
    <m/>
    <m/>
    <m/>
    <m/>
    <m/>
    <m/>
    <m/>
    <m/>
    <m/>
    <m/>
    <n v="50"/>
    <m/>
    <s v="Use hanger"/>
    <n v="4"/>
  </r>
  <r>
    <s v="YES"/>
    <s v=""/>
    <s v="EQUIP"/>
    <s v="METER"/>
    <x v="65"/>
    <s v="METHTHW"/>
    <s v="METER, HIGH TEMP HOT WATER"/>
    <s v="A device used to measure high temp hot water"/>
    <m/>
    <s v="DIV08"/>
    <m/>
    <m/>
    <m/>
    <m/>
    <m/>
    <m/>
    <m/>
    <m/>
    <m/>
    <m/>
    <n v="50"/>
    <m/>
    <s v="Use hanger"/>
    <n v="4"/>
  </r>
  <r>
    <s v="YES"/>
    <s v=""/>
    <s v="EQUIP"/>
    <s v="METER"/>
    <x v="65"/>
    <s v="METSTEM"/>
    <s v="METER, STEAM"/>
    <s v="A device used to measure steam"/>
    <m/>
    <s v="DIV08"/>
    <m/>
    <m/>
    <m/>
    <m/>
    <m/>
    <m/>
    <m/>
    <m/>
    <m/>
    <m/>
    <n v="50"/>
    <m/>
    <s v="Use hanger"/>
    <n v="4"/>
  </r>
  <r>
    <s v="YES"/>
    <s v=""/>
    <s v="EQUIP"/>
    <s v="METER"/>
    <x v="65"/>
    <s v="METWATR"/>
    <s v="METER, WATER"/>
    <s v="A device used to measure city water use"/>
    <m/>
    <s v="DIV02"/>
    <m/>
    <m/>
    <m/>
    <m/>
    <m/>
    <m/>
    <m/>
    <m/>
    <m/>
    <m/>
    <n v="50"/>
    <m/>
    <s v="Use hanger"/>
    <n v="4"/>
  </r>
  <r>
    <s v="YES"/>
    <s v=""/>
    <s v="EQUIP"/>
    <s v="MONITOR"/>
    <x v="66"/>
    <s v="MON-CO2"/>
    <s v="MONITORING SYSTEM, CARBON DIOXIDE"/>
    <s v="A system or device which measures hydro-flow rate and temperature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FLOW"/>
    <s v="MONITORING SYSTEM, FLOW STATION"/>
    <s v="A system or device which measures hydro-flow rate and temperature"/>
    <m/>
    <s v="DIV08"/>
    <m/>
    <m/>
    <m/>
    <m/>
    <m/>
    <m/>
    <m/>
    <m/>
    <m/>
    <m/>
    <n v="10"/>
    <m/>
    <s v="Face Side"/>
    <n v="2"/>
  </r>
  <r>
    <s v="YES"/>
    <s v=""/>
    <s v="EQUIP"/>
    <s v="MONITOR"/>
    <x v="66"/>
    <s v="MONFUEL"/>
    <s v="MONITORING SYSTEM, FUEL"/>
    <s v="A system or device which measures gas levels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HAZG"/>
    <s v="MONITORING SYSTEM, HAZARDOUS GASES"/>
    <s v="A system or device which monitors for hazardous gases.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NGAS"/>
    <s v="MONITORING SYSTEM, NATURAL GAS"/>
    <s v="A system or device which measures gas levels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OXYG"/>
    <s v="MONITORING SYSTEM, OXYGEN"/>
    <s v="A system or device which measures oxygen levels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PART"/>
    <s v="MONITORING SYSTEM, PARTICULATES"/>
    <s v="A system or device which monitors for particulates."/>
    <m/>
    <s v="OPS"/>
    <m/>
    <m/>
    <m/>
    <m/>
    <m/>
    <m/>
    <m/>
    <m/>
    <m/>
    <m/>
    <n v="10"/>
    <m/>
    <s v="Face Side"/>
    <n v="2"/>
  </r>
  <r>
    <s v="YES"/>
    <s v=""/>
    <s v="EQUIP"/>
    <s v="MONITOR"/>
    <x v="66"/>
    <s v="MONRFRG"/>
    <s v="MONITORING SYSTEM, REFRIGERATION"/>
    <s v="A system or device which measures refrigerant levels"/>
    <m/>
    <s v="OPS"/>
    <m/>
    <m/>
    <m/>
    <m/>
    <m/>
    <m/>
    <m/>
    <m/>
    <m/>
    <m/>
    <n v="10"/>
    <m/>
    <s v="Face Side"/>
    <n v="2"/>
  </r>
  <r>
    <s v="NO"/>
    <m/>
    <s v="EQUIP"/>
    <s v="MONUMENT"/>
    <x v="67"/>
    <s v="MONMNTS"/>
    <s v="MONUMENTS AND STATUES"/>
    <s v="MONUMENTS AND STATUES"/>
    <m/>
    <s v="DIV01"/>
    <m/>
    <m/>
    <m/>
    <m/>
    <m/>
    <m/>
    <m/>
    <m/>
    <m/>
    <m/>
    <n v="100"/>
    <m/>
    <m/>
    <n v="10"/>
  </r>
  <r>
    <s v="YES"/>
    <s v="INCLUDE ON PARENT ASSET SPEC INFO"/>
    <s v="SPEC"/>
    <s v="MOTOR"/>
    <x v="68"/>
    <s v="MTRACSM"/>
    <s v="MOTOR, AC &lt; 20HP"/>
    <s v="A piece of equipment that converts electrical energy to rotational mechanical energy"/>
    <s v="INCLUDED ON PARENT REC.  FORMAT AS FOLLOWS:_x000a_MOTOR: MAKE, MODEL#/CAT#/SPEC# or TYPE:, SN#, HP:,  RPM:, PH:, VOLTS:, AMPS:, PF:, DUTY CYCLE, FRAME:, ENCL:, INSUL CLASS:, NEMA RATING:, WEIGHT:"/>
    <s v="DIV03"/>
    <m/>
    <m/>
    <m/>
    <m/>
    <m/>
    <m/>
    <m/>
    <m/>
    <m/>
    <m/>
    <n v="18"/>
    <m/>
    <s v="Spec"/>
    <n v="3"/>
  </r>
  <r>
    <s v="YES"/>
    <s v=""/>
    <s v="EQUIP"/>
    <s v="MOTOR"/>
    <x v="68"/>
    <s v="MTRACLG"/>
    <s v="MOTOR, AC &gt; 20HP"/>
    <s v="A piece of equipment that converts electrical energy to rotational mechanical energy"/>
    <s v="TIE TO PARENT REC. FORMAT AS FOLLOWS:_x000a_MOTOR: MAKE, MODEL#/CAT#/SPEC# or TYPE:, SN#, HP:,  RPM:, PH:, VOLTS:, AMPS:, PF:, DUTY CYCLE, FRAME:, ENCL:, INSUL CLASS:, NEMA RATING:, WEIGHT:"/>
    <s v="DIV03"/>
    <m/>
    <m/>
    <m/>
    <m/>
    <m/>
    <m/>
    <m/>
    <m/>
    <m/>
    <m/>
    <n v="18"/>
    <m/>
    <s v="Yellow tag on or near Mnf. plate.  Use hanger if needed."/>
    <n v="3"/>
  </r>
  <r>
    <s v="YES"/>
    <s v="INCLUDE ON PARENT ASSET SPEC INFO"/>
    <s v="SPEC"/>
    <s v="MOTOR"/>
    <x v="68"/>
    <s v="MTRDCSM"/>
    <s v="MOTOR, DC &lt; 20HP"/>
    <s v="A piece of equipment that converts electrical energy to rotational mechanical energy"/>
    <s v="INCLUDED ON PARENT REC.  FORMAT AS FOLLOWS:_x000a_MOTOR: MAKE, MODEL#/CAT#/SPEC# or TYPE:, SN#, HP:,  RPM:, PH:, VOLTS:, AMPS:, PF:, DUTY CYCLE, FRAME:, ENCL:, INSUL CLASS:, NEMA RATING:, WEIGHT:"/>
    <s v="DIV03"/>
    <m/>
    <m/>
    <m/>
    <m/>
    <m/>
    <m/>
    <m/>
    <m/>
    <m/>
    <m/>
    <n v="18"/>
    <m/>
    <s v="Spec"/>
    <n v="3"/>
  </r>
  <r>
    <s v="YES"/>
    <s v=""/>
    <s v="EQUIP"/>
    <s v="MOTOR"/>
    <x v="68"/>
    <s v="MTRDCLG"/>
    <s v="MOTOR, DC &gt; 20HP"/>
    <s v="A piece of equipment that converts electrical energy to rotational mechanical energy"/>
    <s v="TIE TO PARENT REC. FORMAT AS FOLLOWS:_x000a_MOTOR: MAKE, MODEL#/CAT#/SPEC# or TYPE:, SN#, HP:,  RPM:, PH:, VOLTS:, AMPS:, PF:, DUTY CYCLE, FRAME:, ENCL:, INSUL CLASS:, NEMA RATING:, WEIGHT:"/>
    <s v="DIV03"/>
    <m/>
    <m/>
    <m/>
    <m/>
    <m/>
    <m/>
    <m/>
    <m/>
    <m/>
    <m/>
    <n v="18"/>
    <m/>
    <s v="Yellow tag on or near Mnf. plate.  Use hanger if needed."/>
    <n v="3"/>
  </r>
  <r>
    <s v="YES"/>
    <s v="INCLUDE ON PARENT ASSET SPEC INFO"/>
    <s v="SPEC"/>
    <s v="PH-NEUTRL"/>
    <x v="69"/>
    <s v="PHNUCRT"/>
    <s v="PH NEUTRALIZATION CARTRIDGE"/>
    <s v="A system used to treat special waste before discharge to the sewer"/>
    <m/>
    <s v="DIV08"/>
    <m/>
    <m/>
    <m/>
    <m/>
    <m/>
    <m/>
    <m/>
    <m/>
    <m/>
    <m/>
    <n v="10"/>
    <m/>
    <s v="Spec"/>
    <n v="4"/>
  </r>
  <r>
    <s v="YES"/>
    <s v="INCLUDE ON PARENT ASSET SPEC INFO"/>
    <s v="SPEC"/>
    <s v="PH-NEUTRL"/>
    <x v="69"/>
    <s v="PHNUTSY"/>
    <s v="PH NEUTRALIZATION SYSTEM"/>
    <s v="A system used to treat special waste before discharge to the sewer"/>
    <m/>
    <s v="DIV08"/>
    <m/>
    <m/>
    <m/>
    <m/>
    <m/>
    <m/>
    <m/>
    <m/>
    <m/>
    <m/>
    <n v="10"/>
    <m/>
    <s v="Spec"/>
    <n v="4"/>
  </r>
  <r>
    <s v="YES"/>
    <s v="INCLUDE ON PARENT ASSET SPEC INFO"/>
    <s v="SPEC"/>
    <s v="PH-NEUTRL"/>
    <x v="69"/>
    <s v="PHNUTNK"/>
    <s v="PH NEUTRALIZATION TANK"/>
    <s v="A system used to treat special waste before discharge to the sewer"/>
    <m/>
    <s v="DIV08"/>
    <m/>
    <m/>
    <m/>
    <m/>
    <m/>
    <m/>
    <m/>
    <m/>
    <m/>
    <m/>
    <n v="10"/>
    <m/>
    <s v="Spec"/>
    <n v="4"/>
  </r>
  <r>
    <s v="YES"/>
    <s v=""/>
    <s v="EQUIP"/>
    <s v="POOLSYS"/>
    <x v="70"/>
    <s v="POOLSYS"/>
    <s v="POOL SYSTEMS AND EQUIPMENT"/>
    <s v="Used as placeholder for pool equipment/filtration systems."/>
    <m/>
    <s v="OPS"/>
    <m/>
    <m/>
    <m/>
    <m/>
    <m/>
    <m/>
    <m/>
    <m/>
    <m/>
    <m/>
    <n v="20"/>
    <m/>
    <m/>
    <n v="10"/>
  </r>
  <r>
    <s v="YES"/>
    <s v=""/>
    <s v="EQUIP"/>
    <s v="PRSSRVESSL"/>
    <x v="71"/>
    <s v="PRSVESL"/>
    <s v="PRESSURE VESSEL"/>
    <m/>
    <m/>
    <s v="DIV02"/>
    <m/>
    <m/>
    <m/>
    <m/>
    <m/>
    <m/>
    <m/>
    <m/>
    <m/>
    <m/>
    <n v="25"/>
    <m/>
    <s v="On or near main identifying plaque"/>
    <n v="5"/>
  </r>
  <r>
    <s v="YES"/>
    <s v=""/>
    <s v="EQUIP"/>
    <s v="PUMP"/>
    <x v="72"/>
    <s v="PUBLRFD"/>
    <s v="PUMP, BOILER FEED/HW CIRC"/>
    <s v="A pump used for feedwater to a boiler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BOSTG"/>
    <s v="PUMP, BOOSTER-GAS"/>
    <s v="A pump/machine used to increase gas pressure on a system."/>
    <s v="MOTOR"/>
    <s v="DIV02"/>
    <m/>
    <m/>
    <m/>
    <m/>
    <m/>
    <m/>
    <m/>
    <m/>
    <m/>
    <m/>
    <n v="12"/>
    <m/>
    <s v="Face Side"/>
    <n v="3"/>
  </r>
  <r>
    <s v="YES"/>
    <s v=""/>
    <s v="EQUIP"/>
    <s v="PUMP"/>
    <x v="72"/>
    <s v="PUBOSTW"/>
    <s v="PUMP, BOOSTER-WATER"/>
    <s v="A pump used to increase flow &amp; pressure on a buildings domestic (city) water system"/>
    <s v="MOTOR"/>
    <s v="DIV02"/>
    <m/>
    <m/>
    <m/>
    <m/>
    <m/>
    <m/>
    <m/>
    <m/>
    <m/>
    <m/>
    <n v="20"/>
    <m/>
    <s v="Yellow tag on pump, do not place on motor. Place on or near Mnf. plate.  Use hanger if needed._x000a_If duplex system, place 1 tag on controller."/>
    <n v="3"/>
  </r>
  <r>
    <s v="YES"/>
    <s v=""/>
    <s v="EQUIP"/>
    <s v="PUMP"/>
    <x v="72"/>
    <s v="PU-CHEM"/>
    <s v="PUMP, CHEMICAL"/>
    <s v="A pump used to inject chemicals into a system"/>
    <s v="MOTOR"/>
    <s v="DIV07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CHWTR"/>
    <s v="PUMP, CHILLED WATER"/>
    <s v="A pump that circulates chilled water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-COND"/>
    <s v="PUMP, CONDENSATE"/>
    <s v="A pump used to move steam condensate"/>
    <s v="MOTOR/ DUPLEX SYSTEM WITH TANK?"/>
    <s v="DIV08"/>
    <m/>
    <m/>
    <m/>
    <m/>
    <m/>
    <m/>
    <m/>
    <m/>
    <m/>
    <m/>
    <n v="20"/>
    <m/>
    <s v="Yellow tag on pump, do not place on motor. Place on or near Mnf. plate.  Use hanger if needed._x000a_If duplex system, place 1 tag on controller."/>
    <n v="3"/>
  </r>
  <r>
    <s v="YES"/>
    <s v=""/>
    <s v="EQUIP"/>
    <s v="PUMP"/>
    <x v="72"/>
    <s v="PUCDWTR"/>
    <s v="PUMP, CONDENSER WATER"/>
    <s v="A pump that circulates condenser water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INCLUDE ON PARENT ASSET SPEC INFO"/>
    <s v="SPEC"/>
    <s v="PUMP"/>
    <x v="72"/>
    <s v="PUCOOLT"/>
    <s v="PUMP, COOLING TOWER"/>
    <s v="A pump used to circulate water through a cooling tower"/>
    <s v="MOTOR"/>
    <s v="DIV08"/>
    <m/>
    <m/>
    <m/>
    <m/>
    <m/>
    <m/>
    <m/>
    <m/>
    <m/>
    <m/>
    <n v="12"/>
    <m/>
    <s v="Spec"/>
    <n v="3"/>
  </r>
  <r>
    <s v="YES"/>
    <s v=""/>
    <s v="EQUIP"/>
    <s v="PUMP"/>
    <x v="72"/>
    <s v="PUDHUMD"/>
    <s v="PUMP, DEHUMIDIFICATION"/>
    <s v="A pump that circulates a dehumidification loop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DOMST"/>
    <s v="PUMP, DOMESTIC WATER"/>
    <s v="A pump that circulates domestic water"/>
    <s v="MOTOR"/>
    <s v="DIV02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DULSV"/>
    <s v="PUMP, DUAL SERVICE"/>
    <s v="A pump that can be switched to circulate chilled, hot or condenser water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FDWTR"/>
    <s v="PUMP, FEEDWATER"/>
    <s v="A pump used for feedwater to equipment"/>
    <s v="MOTOR"/>
    <s v="DIV07"/>
    <m/>
    <m/>
    <m/>
    <m/>
    <m/>
    <m/>
    <m/>
    <m/>
    <m/>
    <m/>
    <n v="10"/>
    <m/>
    <s v="Yellow tag on pump, do not place on motor. Place on or near Mnf. plate.  Use hanger if needed."/>
    <n v="3"/>
  </r>
  <r>
    <s v="YES"/>
    <s v=""/>
    <s v="EQUIP"/>
    <s v="PUMP"/>
    <x v="72"/>
    <s v="PUJOCKY"/>
    <s v="PUMP, FIRE JOCKEY"/>
    <s v="A pump used to maintain pressure in a fire protection system"/>
    <s v="MOTOR"/>
    <s v="OPS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-FIRE"/>
    <s v="PUMP, FIRE SUPPRESSION"/>
    <s v="A pump used to deliver water to a fire suppression system"/>
    <s v="MOTOR"/>
    <s v="OPS"/>
    <m/>
    <m/>
    <m/>
    <m/>
    <m/>
    <m/>
    <m/>
    <m/>
    <m/>
    <m/>
    <n v="25"/>
    <m/>
    <s v="Yellow tag on pump, do not place on motor. Place on or near Mnf. plate.  Use hanger if needed."/>
    <n v="3"/>
  </r>
  <r>
    <s v="YES"/>
    <s v=""/>
    <s v="EQUIP"/>
    <s v="PUMP"/>
    <x v="72"/>
    <s v="PUFZBLD"/>
    <s v="PUMP, FREEZE OR BLEND"/>
    <s v="A pump used to circulate water through a units cooling loop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FUTRN"/>
    <s v="PUMP, FUEL TRANSFER"/>
    <s v="A pump used to transfer fuel from one storage tank to another"/>
    <s v="MOTOR"/>
    <s v="OPS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GLYCL"/>
    <s v="PUMP, GLYCOL"/>
    <s v="A pump used to inject glycol into a system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-HWTR"/>
    <s v="PUMP, HOT WATER"/>
    <s v="A pump that circulates hot water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HYDRO"/>
    <s v="PUMP, HYDRONIC CIRCULATION"/>
    <s v="A pump for general hot water circulation throughout a building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-IRRG"/>
    <s v="PUMP, IRRIGATION"/>
    <m/>
    <s v="MOTOR"/>
    <s v="DIV08"/>
    <m/>
    <m/>
    <m/>
    <m/>
    <m/>
    <m/>
    <m/>
    <m/>
    <m/>
    <m/>
    <n v="20"/>
    <m/>
    <s v="Yellow tag on pump, do not place on motor. Place on or near Mnf. plate.  Use hanger if needed."/>
    <n v="3"/>
  </r>
  <r>
    <s v="YES"/>
    <s v=""/>
    <s v="EQUIP"/>
    <s v="PUMP"/>
    <x v="72"/>
    <s v="PUMUWTR"/>
    <s v="PUMP, MAKE UP WATER"/>
    <m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PHNUT"/>
    <s v="PUMP, PH NEUTRALIZATION"/>
    <s v="A pump servicing a PH neutralization system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-POOL"/>
    <s v="PUMP, POOL WATER"/>
    <s v="A pump that circulates pool water"/>
    <s v="MOTOR"/>
    <s v="DIV08"/>
    <m/>
    <m/>
    <m/>
    <m/>
    <m/>
    <m/>
    <m/>
    <m/>
    <m/>
    <m/>
    <n v="18"/>
    <m/>
    <s v="Yellow tag on pump, do not place on motor. Place on or near Mnf. plate.  Use hanger if needed."/>
    <n v="3"/>
  </r>
  <r>
    <s v="YES"/>
    <s v=""/>
    <s v="EQUIP"/>
    <s v="PUMP"/>
    <x v="72"/>
    <s v="PU-PROC"/>
    <s v="PUMP, PROCESS WATER"/>
    <s v="A pump used for process water. I.e. Heat recovery loops"/>
    <s v="MOTOR"/>
    <s v="DIV08"/>
    <m/>
    <m/>
    <m/>
    <m/>
    <m/>
    <m/>
    <m/>
    <m/>
    <m/>
    <m/>
    <n v="12"/>
    <m/>
    <s v="Yellow tag on pump, do not place on motor. Place on or near Mnf. plate.  Use hanger if needed."/>
    <n v="3"/>
  </r>
  <r>
    <s v="YES"/>
    <s v=""/>
    <s v="EQUIP"/>
    <s v="PUMP"/>
    <x v="72"/>
    <s v="PUSEWER"/>
    <s v="PUMP, SEWER OR LIFT STATION"/>
    <s v="A pump used to lift sanitary waste to a gravity drain"/>
    <s v="MOTOR/ CONFINED SPACE (Y/N?)"/>
    <s v="DIV02"/>
    <m/>
    <m/>
    <m/>
    <m/>
    <m/>
    <m/>
    <m/>
    <m/>
    <m/>
    <m/>
    <n v="20"/>
    <m/>
    <s v="Yellow tag on controller"/>
    <n v="3"/>
  </r>
  <r>
    <s v="YES"/>
    <s v=""/>
    <s v="EQUIP"/>
    <s v="PUMP"/>
    <x v="72"/>
    <s v="PU-SUMP"/>
    <s v="PUMP, SUMP"/>
    <s v="A pump used to drain pits &amp; sumps"/>
    <s v="MOTOR/ CONFINED SPACE (Y/N?)"/>
    <s v="DIV02"/>
    <m/>
    <m/>
    <m/>
    <m/>
    <m/>
    <m/>
    <m/>
    <m/>
    <m/>
    <m/>
    <n v="20"/>
    <m/>
    <s v="Yellow tag on pump, do not place on motor. Place on or near Mnf. plate.  Use hanger if needed."/>
    <n v="3"/>
  </r>
  <r>
    <s v="YES"/>
    <s v=""/>
    <s v="EQUIP"/>
    <s v="PUMP"/>
    <x v="72"/>
    <s v="PUVACUM"/>
    <s v="PUMP, VACUUM"/>
    <s v="A pump designed to create a vacuum"/>
    <s v="MOTOR/FILTERS"/>
    <s v="DIV08"/>
    <m/>
    <m/>
    <m/>
    <m/>
    <m/>
    <m/>
    <m/>
    <m/>
    <m/>
    <m/>
    <n v="20"/>
    <m/>
    <s v="Yellow tag on pump, do not place on motor. Place on or near Mnf. plate.  Use hanger if needed."/>
    <n v="3"/>
  </r>
  <r>
    <s v="YES"/>
    <s v=""/>
    <s v="EQUIP"/>
    <s v="RAINWATER"/>
    <x v="73"/>
    <s v="RAINWTR"/>
    <s v="RAINWATER RECLAMATION SYSTEM"/>
    <s v="A system which recovers rainwater for uses such as irrigation"/>
    <m/>
    <s v="DIV02"/>
    <m/>
    <m/>
    <m/>
    <m/>
    <m/>
    <m/>
    <m/>
    <m/>
    <m/>
    <m/>
    <n v="20"/>
    <m/>
    <s v="Yellow tag on controller"/>
    <n v="7"/>
  </r>
  <r>
    <s v="YES"/>
    <s v=""/>
    <s v="EQUIP"/>
    <s v="REFRIG"/>
    <x v="74"/>
    <s v="RFRGCMP"/>
    <s v="REFRIGERATION, COMPRESSOR"/>
    <m/>
    <s v="REFRIGERANT/CHARGE"/>
    <s v="DIV08"/>
    <m/>
    <m/>
    <m/>
    <m/>
    <m/>
    <m/>
    <m/>
    <m/>
    <m/>
    <m/>
    <n v="10"/>
    <m/>
    <s v="Face side or controller"/>
    <n v="6"/>
  </r>
  <r>
    <s v="YES"/>
    <s v=""/>
    <s v="EQUIP"/>
    <s v="REFRIG"/>
    <x v="74"/>
    <s v="RFRGCOL"/>
    <s v="REFRIGERATION, WALK-IN COOLER"/>
    <s v="A room designed to maintain a cold environment above 32 degrees F but below ambient"/>
    <m/>
    <s v="OPS"/>
    <m/>
    <m/>
    <m/>
    <m/>
    <m/>
    <m/>
    <m/>
    <m/>
    <m/>
    <m/>
    <n v="10"/>
    <m/>
    <m/>
    <n v="6"/>
  </r>
  <r>
    <s v="YES"/>
    <s v=""/>
    <s v="EQUIP"/>
    <s v="REFRIG"/>
    <x v="74"/>
    <s v="RFRGFRZ"/>
    <s v="REFRIGERATION, WALK-IN FREEZER"/>
    <s v="A room designed to maintain a freezing temp below 32 degrees F"/>
    <m/>
    <s v="OPS"/>
    <m/>
    <m/>
    <m/>
    <m/>
    <m/>
    <m/>
    <m/>
    <m/>
    <m/>
    <m/>
    <n v="35"/>
    <m/>
    <m/>
    <n v="6"/>
  </r>
  <r>
    <s v="NO"/>
    <s v="NO ACTION"/>
    <s v="EQUIP"/>
    <s v="REFRIG"/>
    <x v="74"/>
    <s v="RFRIGRT"/>
    <s v="REFRIGERATOR"/>
    <s v="An appliance designed to maintain above 32 degrees F but below ambient"/>
    <m/>
    <s v="N/A"/>
    <m/>
    <m/>
    <m/>
    <m/>
    <m/>
    <m/>
    <m/>
    <m/>
    <m/>
    <m/>
    <n v="10"/>
    <m/>
    <m/>
    <n v="6"/>
  </r>
  <r>
    <s v="NO"/>
    <s v="NO ACTION"/>
    <s v="EQUIP"/>
    <s v="REFRIG"/>
    <x v="74"/>
    <s v="RFRGLAB"/>
    <s v="REFRIGERATOR, LAB"/>
    <s v="An appliance designed to maintain above 32 degrees F but below ambient"/>
    <m/>
    <s v="N/A"/>
    <m/>
    <m/>
    <m/>
    <m/>
    <m/>
    <m/>
    <m/>
    <m/>
    <m/>
    <m/>
    <n v="10"/>
    <m/>
    <m/>
    <n v="6"/>
  </r>
  <r>
    <s v="YES"/>
    <s v="PROVIDE LOCATION LIST"/>
    <s v="FACILITY"/>
    <s v="LOUVERS"/>
    <x v="75"/>
    <s v="LUVXSCR"/>
    <s v="LOUVERS, EXTERIOR GRILL SCREENS"/>
    <s v="A screen attached to exterior louvers preventing animal or debris entry"/>
    <m/>
    <s v="DIV01"/>
    <m/>
    <m/>
    <m/>
    <m/>
    <m/>
    <m/>
    <m/>
    <m/>
    <m/>
    <m/>
    <n v="25"/>
    <m/>
    <s v="Bldg-Wide Virtual"/>
    <n v="7"/>
  </r>
  <r>
    <s v="YES"/>
    <s v="PROVIDE LOCATION LIST"/>
    <s v="FACILITY"/>
    <s v="REG-VENTS"/>
    <x v="76"/>
    <s v="REGVENT"/>
    <s v="REGISTERS, VENTS, GRILLES, LOUVERS"/>
    <s v="REGISTERS, VENTS, GRILLES, LOUVERS"/>
    <m/>
    <s v="DIV08"/>
    <m/>
    <m/>
    <m/>
    <m/>
    <m/>
    <m/>
    <m/>
    <m/>
    <m/>
    <m/>
    <n v="40"/>
    <m/>
    <s v="Bldg-Wide Virtual"/>
    <n v="10"/>
  </r>
  <r>
    <s v="NO"/>
    <s v="DO NOT INCLUDE"/>
    <s v="FACILITY"/>
    <s v="ROOF"/>
    <x v="77"/>
    <s v="ROOFSYS"/>
    <s v="ROOF SYSTEMS"/>
    <s v="A roof system"/>
    <m/>
    <s v="STRCMEP"/>
    <m/>
    <m/>
    <m/>
    <m/>
    <m/>
    <m/>
    <m/>
    <m/>
    <m/>
    <m/>
    <n v="20"/>
    <m/>
    <s v=" "/>
    <n v="4"/>
  </r>
  <r>
    <s v="NO"/>
    <s v="DO NOT INCLUDE"/>
    <s v="EQUIP"/>
    <s v="ROOF"/>
    <x v="77"/>
    <s v="RFFALLP"/>
    <s v="ROOF, FALL PROTECTION"/>
    <s v="A system of ancors and cables which allows a worker to harness and secure themselves to the roof for safety."/>
    <m/>
    <s v="OPS"/>
    <m/>
    <m/>
    <m/>
    <m/>
    <m/>
    <m/>
    <m/>
    <m/>
    <m/>
    <m/>
    <n v="25"/>
    <m/>
    <m/>
    <n v="4"/>
  </r>
  <r>
    <s v="NO"/>
    <s v="DO NOT INCLUDE"/>
    <s v="FACILITY"/>
    <s v="ROOF"/>
    <x v="77"/>
    <s v="RFGLASS"/>
    <s v="ROOF, GLASS"/>
    <s v="A roofing system comprised of plate glass panels"/>
    <m/>
    <s v="DIV01"/>
    <m/>
    <m/>
    <m/>
    <m/>
    <m/>
    <m/>
    <m/>
    <m/>
    <m/>
    <m/>
    <n v="25"/>
    <m/>
    <m/>
    <n v="4"/>
  </r>
  <r>
    <s v="NO"/>
    <s v="DO NOT INCLUDE"/>
    <s v="FACILITY"/>
    <s v="ROOF"/>
    <x v="77"/>
    <s v="RFMMBRN"/>
    <s v="ROOF, MEMBRANE"/>
    <s v="A roofing system comprised of synthetic, rubber or PVC type materials"/>
    <m/>
    <s v="DIV01"/>
    <m/>
    <m/>
    <m/>
    <m/>
    <m/>
    <m/>
    <m/>
    <m/>
    <m/>
    <m/>
    <n v="25"/>
    <m/>
    <m/>
    <n v="4"/>
  </r>
  <r>
    <s v="NO"/>
    <s v="DO NOT INCLUDE"/>
    <s v="FACILITY"/>
    <s v="ROOF"/>
    <x v="77"/>
    <s v="RFMETAL"/>
    <s v="ROOF, METAL"/>
    <s v="A roofing system comprised of metal pieces or tiles"/>
    <m/>
    <s v="DIV01"/>
    <m/>
    <m/>
    <m/>
    <m/>
    <m/>
    <m/>
    <m/>
    <m/>
    <m/>
    <m/>
    <n v="30"/>
    <m/>
    <m/>
    <n v="4"/>
  </r>
  <r>
    <s v="NO"/>
    <s v="DO NOT INCLUDE"/>
    <s v="FACILITY"/>
    <s v="ROOF"/>
    <x v="77"/>
    <s v="RFSHING"/>
    <s v="ROOF, SHINGLES"/>
    <s v="A roofing system comprised of overlapping materials"/>
    <m/>
    <s v="DIV01"/>
    <m/>
    <m/>
    <m/>
    <m/>
    <m/>
    <m/>
    <m/>
    <m/>
    <m/>
    <m/>
    <n v="25"/>
    <m/>
    <m/>
    <n v="4"/>
  </r>
  <r>
    <s v="NO"/>
    <s v="DO NOT INCLUDE"/>
    <s v="FACILITY"/>
    <s v="ROOF"/>
    <x v="77"/>
    <s v="RFSKYLT"/>
    <s v="ROOF, SKYLIGHT"/>
    <s v="A roof glazing system"/>
    <m/>
    <s v="DIV01"/>
    <m/>
    <m/>
    <m/>
    <m/>
    <m/>
    <m/>
    <m/>
    <m/>
    <m/>
    <m/>
    <n v="20"/>
    <m/>
    <s v=" "/>
    <n v="4"/>
  </r>
  <r>
    <s v="NO"/>
    <s v="DO NOT INCLUDE"/>
    <s v="FACILITY"/>
    <s v="ROOF"/>
    <x v="77"/>
    <s v="RFSLATE"/>
    <s v="ROOF, SLATE"/>
    <s v="A roofing system comprised of overlapping slate shingles"/>
    <m/>
    <s v="DIV01"/>
    <m/>
    <m/>
    <m/>
    <m/>
    <m/>
    <m/>
    <m/>
    <m/>
    <m/>
    <m/>
    <n v="50"/>
    <m/>
    <m/>
    <n v="4"/>
  </r>
  <r>
    <s v="YES"/>
    <s v="PROVIDE LOCATION LIST"/>
    <s v="FACILITY"/>
    <s v="SCREEN"/>
    <x v="78"/>
    <s v="SCRNPRJ"/>
    <s v="SCREEN, PROJECTION"/>
    <s v="A clean and clear backdrop used to clearly project an image onto"/>
    <s v="MOTORIZED?/ ROOM LOCATIONS"/>
    <s v="DIV01"/>
    <m/>
    <m/>
    <m/>
    <m/>
    <m/>
    <m/>
    <m/>
    <m/>
    <m/>
    <m/>
    <n v="15"/>
    <m/>
    <s v="Bldg-Wide Virtual"/>
    <n v="10"/>
  </r>
  <r>
    <s v="YES"/>
    <s v="PROVIDE LOCATION LIST"/>
    <s v="FACILITY"/>
    <s v="SECURITY"/>
    <x v="79"/>
    <s v="SCALARM"/>
    <s v="SECURITY ALARM"/>
    <m/>
    <m/>
    <s v="OPS"/>
    <m/>
    <m/>
    <m/>
    <m/>
    <m/>
    <m/>
    <m/>
    <m/>
    <m/>
    <m/>
    <n v="30"/>
    <m/>
    <s v="Bldg-Wide Virtual"/>
    <n v="6"/>
  </r>
  <r>
    <s v="YES"/>
    <s v="PROVIDE LOCATION LIST"/>
    <s v="FACILITY"/>
    <s v="SECURITY"/>
    <x v="79"/>
    <s v="SCGRILL"/>
    <s v="SECURITY GRILLES"/>
    <s v="A STEEL/IRON GRILLE OR FENCE THAT SWINGS OVER AND COVERS ACCESSIBLE WINDOWS FOR SECURITY."/>
    <m/>
    <s v="DIV01"/>
    <m/>
    <m/>
    <m/>
    <m/>
    <m/>
    <m/>
    <m/>
    <m/>
    <m/>
    <m/>
    <n v="30"/>
    <m/>
    <s v="Bldg-Wide Virtual"/>
    <n v="6"/>
  </r>
  <r>
    <s v="YES"/>
    <s v=""/>
    <s v="EQUIP"/>
    <s v="SOLAR"/>
    <x v="80"/>
    <s v="SOLRCTL"/>
    <s v="SOLAR SYSTEM, CONTROL PANEL"/>
    <s v="Solar control systems, panels or inverters. "/>
    <m/>
    <s v="OPS"/>
    <m/>
    <m/>
    <m/>
    <m/>
    <m/>
    <m/>
    <m/>
    <m/>
    <m/>
    <m/>
    <n v="15"/>
    <m/>
    <s v="Face Side"/>
    <n v="8"/>
  </r>
  <r>
    <s v="YES"/>
    <s v=""/>
    <s v="FACILITY"/>
    <s v="SOLAR"/>
    <x v="80"/>
    <s v="SOLRPNL"/>
    <s v="SOLAR SYSTEM, SOLAR PANELS"/>
    <s v="Solar panels"/>
    <s v="PROVIDE PANEL/CELL COUNT &amp; LOCATION"/>
    <s v="OPS"/>
    <m/>
    <m/>
    <m/>
    <m/>
    <m/>
    <m/>
    <m/>
    <m/>
    <m/>
    <m/>
    <n v="15"/>
    <m/>
    <s v="Bldg-Wide Virtual"/>
    <n v="8"/>
  </r>
  <r>
    <s v="YES"/>
    <s v=""/>
    <s v="EQUIP"/>
    <s v="SOOTBLOWER"/>
    <x v="81"/>
    <s v="SOTBLWR"/>
    <s v="SOOT BLOWER"/>
    <s v="A system for removing the soot deposited during combustion"/>
    <m/>
    <s v="DIV07"/>
    <m/>
    <m/>
    <m/>
    <m/>
    <m/>
    <m/>
    <m/>
    <m/>
    <m/>
    <m/>
    <n v="18"/>
    <m/>
    <m/>
    <n v="7"/>
  </r>
  <r>
    <s v="YES"/>
    <s v=""/>
    <s v="EQUIP"/>
    <s v="STEAM-GEN"/>
    <x v="82"/>
    <s v="STEMGEN"/>
    <s v="STEAM GENERATOR"/>
    <m/>
    <m/>
    <s v="DIV07"/>
    <m/>
    <m/>
    <m/>
    <m/>
    <m/>
    <m/>
    <m/>
    <m/>
    <m/>
    <m/>
    <n v="25"/>
    <m/>
    <s v="Yellow tag on stanchion, or face side of approach"/>
    <n v="2"/>
  </r>
  <r>
    <s v="YES"/>
    <s v="PROVIDE LOCATION LIST"/>
    <s v="FACILITY"/>
    <s v="STEAM-TRAP"/>
    <x v="83"/>
    <s v="STMTRAP"/>
    <s v="STEAM TRAP"/>
    <s v="A device used to remove condensate from steam lines"/>
    <m/>
    <s v="OPS"/>
    <m/>
    <m/>
    <m/>
    <m/>
    <m/>
    <m/>
    <m/>
    <m/>
    <m/>
    <m/>
    <n v="10"/>
    <m/>
    <m/>
    <n v="5"/>
  </r>
  <r>
    <s v="YES"/>
    <s v=""/>
    <s v="EQUIP"/>
    <s v="STRAINERS"/>
    <x v="84"/>
    <s v="OIL-SEP"/>
    <s v="OIL SEPARATOR"/>
    <s v="A system used to separate oil &amp; water for discharge"/>
    <m/>
    <s v="DIV08"/>
    <m/>
    <m/>
    <m/>
    <m/>
    <m/>
    <m/>
    <m/>
    <m/>
    <m/>
    <m/>
    <n v="25"/>
    <m/>
    <m/>
    <n v="5"/>
  </r>
  <r>
    <s v="YES"/>
    <s v=""/>
    <s v="EQUIP"/>
    <s v="STRAINERS"/>
    <x v="84"/>
    <s v="OIL-STR"/>
    <s v="OIL STRAINER"/>
    <s v="A system used for straining #6 Oil (Only utilized at the CHP)"/>
    <m/>
    <s v="DIV07"/>
    <m/>
    <m/>
    <m/>
    <m/>
    <m/>
    <m/>
    <m/>
    <m/>
    <m/>
    <m/>
    <n v="25"/>
    <m/>
    <m/>
    <n v="5"/>
  </r>
  <r>
    <s v="YES"/>
    <s v=""/>
    <s v="EQUIP"/>
    <s v="STRAINERS"/>
    <x v="84"/>
    <s v="SIDESTR"/>
    <s v="SIDE-STREAM STRAINER"/>
    <s v="A system used to filter out sediment"/>
    <m/>
    <s v="DIV02"/>
    <m/>
    <m/>
    <m/>
    <m/>
    <m/>
    <m/>
    <m/>
    <m/>
    <m/>
    <m/>
    <n v="20"/>
    <m/>
    <s v="Face Side"/>
    <n v="5"/>
  </r>
  <r>
    <s v="YES"/>
    <s v=""/>
    <s v="EQUIP"/>
    <s v="STRAINERS"/>
    <x v="84"/>
    <s v="SOLIDIN"/>
    <s v="SOLIDS INTERCEPTOR"/>
    <s v="A system used to separate solids from water for discharge"/>
    <m/>
    <s v="DIV02"/>
    <m/>
    <m/>
    <m/>
    <m/>
    <m/>
    <m/>
    <m/>
    <m/>
    <m/>
    <m/>
    <n v="20"/>
    <m/>
    <s v="Face Side"/>
    <n v="5"/>
  </r>
  <r>
    <s v="NO"/>
    <s v="NO ACTION"/>
    <s v="EQUIP"/>
    <s v="TANK"/>
    <x v="85"/>
    <s v="TNKACID"/>
    <s v="TANK, ACID CROCK, SANITARY WASTE"/>
    <m/>
    <m/>
    <s v="DIV02"/>
    <m/>
    <m/>
    <m/>
    <m/>
    <m/>
    <m/>
    <m/>
    <m/>
    <m/>
    <m/>
    <n v="15"/>
    <m/>
    <m/>
    <n v="5"/>
  </r>
  <r>
    <s v="YES"/>
    <s v=""/>
    <s v="EQUIP"/>
    <s v="TANK"/>
    <x v="85"/>
    <s v="TNKAIRS"/>
    <s v="TANK, AIR SEPARATOR"/>
    <s v="A device that vents air from a piping system"/>
    <m/>
    <s v="DIV08"/>
    <m/>
    <m/>
    <m/>
    <m/>
    <m/>
    <m/>
    <m/>
    <m/>
    <m/>
    <m/>
    <n v="15"/>
    <m/>
    <s v="Face Side"/>
    <n v="5"/>
  </r>
  <r>
    <s v="YES"/>
    <s v=""/>
    <s v="EQUIP"/>
    <s v="TANK"/>
    <x v="85"/>
    <s v="TNKBUFF"/>
    <s v="TANK, BUFFER"/>
    <m/>
    <m/>
    <s v="DIV08"/>
    <m/>
    <m/>
    <m/>
    <m/>
    <m/>
    <m/>
    <m/>
    <m/>
    <m/>
    <m/>
    <n v="15"/>
    <s v="HTHW (plant) systems"/>
    <m/>
    <n v="5"/>
  </r>
  <r>
    <s v="YES"/>
    <s v=""/>
    <s v="EQUIP"/>
    <s v="TANK"/>
    <x v="85"/>
    <s v="TNKCSCD"/>
    <s v="TANK, CASCADE"/>
    <m/>
    <m/>
    <s v="DIV07"/>
    <m/>
    <m/>
    <m/>
    <m/>
    <m/>
    <m/>
    <m/>
    <m/>
    <m/>
    <m/>
    <n v="15"/>
    <s v="HTHW (plant) systems"/>
    <m/>
    <n v="5"/>
  </r>
  <r>
    <s v="YES"/>
    <s v=""/>
    <s v="EQUIP"/>
    <s v="TANK"/>
    <x v="85"/>
    <s v="TNKCMSF"/>
    <s v="TANK, CHEMICAL SHOT FEEDER"/>
    <s v="A device used for adding chemicals to a water loop"/>
    <m/>
    <s v="DIV02"/>
    <m/>
    <m/>
    <m/>
    <m/>
    <m/>
    <m/>
    <m/>
    <m/>
    <m/>
    <m/>
    <n v="15"/>
    <m/>
    <s v="Face Side"/>
    <n v="5"/>
  </r>
  <r>
    <s v="NO"/>
    <s v="NO ACTION"/>
    <s v="EQUIP"/>
    <s v="TANK"/>
    <x v="85"/>
    <s v="TNK-GAS"/>
    <s v="TANK, COMPRESSED GAS"/>
    <s v="A vessel used to store compressed gas"/>
    <m/>
    <s v="N/A"/>
    <m/>
    <m/>
    <m/>
    <m/>
    <m/>
    <m/>
    <m/>
    <m/>
    <m/>
    <m/>
    <n v="15"/>
    <m/>
    <m/>
    <n v="5"/>
  </r>
  <r>
    <s v="YES"/>
    <s v=""/>
    <s v="EQUIP"/>
    <s v="TANK"/>
    <x v="85"/>
    <s v="TNKCOND"/>
    <s v="TANK, CONDENSATE"/>
    <s v="A vessel which collects condensate for transfer to the main receiver"/>
    <s v="TAG IF STAND ALONE ONLY, IF PART OF CONDENSATE PUMP SYSTEM, INCLUDE WITH CONDENSATE PUMP REC."/>
    <s v="DIV08"/>
    <m/>
    <m/>
    <m/>
    <m/>
    <m/>
    <m/>
    <m/>
    <m/>
    <m/>
    <m/>
    <n v="15"/>
    <m/>
    <s v="Face side, only tag if not part of duplex pump system"/>
    <n v="5"/>
  </r>
  <r>
    <s v="YES"/>
    <s v=""/>
    <s v="EQUIP"/>
    <s v="TANK"/>
    <x v="85"/>
    <s v="TNKMRCR"/>
    <s v="TANK, CONDENSATE-MAIN RECEIVER"/>
    <s v="A vessel which collects a facilities condensate return"/>
    <m/>
    <s v="DIV07"/>
    <m/>
    <m/>
    <m/>
    <m/>
    <m/>
    <m/>
    <m/>
    <m/>
    <m/>
    <m/>
    <n v="15"/>
    <m/>
    <s v="Face side"/>
    <n v="5"/>
  </r>
  <r>
    <s v="YES"/>
    <s v=""/>
    <s v="EQUIP"/>
    <s v="TANK"/>
    <x v="85"/>
    <s v="TNKDRAT"/>
    <s v="TANK, DEAERATOR"/>
    <s v="A device that removes air from a steam piping system"/>
    <m/>
    <s v="DIV07"/>
    <m/>
    <m/>
    <m/>
    <m/>
    <m/>
    <m/>
    <m/>
    <m/>
    <m/>
    <m/>
    <n v="15"/>
    <m/>
    <s v="Face side"/>
    <n v="5"/>
  </r>
  <r>
    <s v="NO"/>
    <s v="NO ACTION"/>
    <s v="EQUIP"/>
    <s v="TANK"/>
    <x v="85"/>
    <s v="TNKXPNS"/>
    <s v="TANK, EXPANSION"/>
    <s v="A vessel that contains the over-expansion of material from a system"/>
    <m/>
    <s v="DIV08"/>
    <m/>
    <m/>
    <m/>
    <m/>
    <m/>
    <m/>
    <m/>
    <m/>
    <m/>
    <m/>
    <n v="15"/>
    <m/>
    <m/>
    <n v="5"/>
  </r>
  <r>
    <s v="YES"/>
    <s v=""/>
    <s v="EQUIP"/>
    <s v="TANK"/>
    <x v="85"/>
    <s v="TNKFDWR"/>
    <s v="TANK, FEED WATER"/>
    <s v="A vessel used to store water"/>
    <m/>
    <s v="DIV02"/>
    <m/>
    <m/>
    <m/>
    <m/>
    <m/>
    <m/>
    <m/>
    <m/>
    <m/>
    <m/>
    <m/>
    <m/>
    <s v="Face side"/>
    <n v="5"/>
  </r>
  <r>
    <s v="YES"/>
    <s v=""/>
    <s v="EQUIP"/>
    <s v="TANK"/>
    <x v="85"/>
    <s v="TNKFLSH"/>
    <s v="TANK, FLASH, BLOWDOWN"/>
    <m/>
    <m/>
    <s v="DIV07"/>
    <m/>
    <m/>
    <m/>
    <m/>
    <m/>
    <m/>
    <m/>
    <m/>
    <m/>
    <m/>
    <n v="15"/>
    <m/>
    <s v="Face side"/>
    <n v="5"/>
  </r>
  <r>
    <s v="YES"/>
    <s v=""/>
    <s v="EQUIP"/>
    <s v="TANK"/>
    <x v="85"/>
    <s v="TNKDISL"/>
    <s v="TANK, FUEL-DIESEL"/>
    <s v="A vessel used to store diesel fuel"/>
    <s v="CAPACITY"/>
    <s v="OPS"/>
    <m/>
    <m/>
    <m/>
    <m/>
    <m/>
    <m/>
    <m/>
    <m/>
    <m/>
    <m/>
    <n v="15"/>
    <m/>
    <s v="Face side"/>
    <n v="5"/>
  </r>
  <r>
    <s v="YES"/>
    <s v=""/>
    <s v="EQUIP"/>
    <s v="TANK"/>
    <x v="85"/>
    <s v="TNK-OIL"/>
    <s v="TANK, FUEL-OIL"/>
    <s v="A vessel used to store oil"/>
    <s v="CAPACITY"/>
    <s v="OPS"/>
    <m/>
    <m/>
    <m/>
    <m/>
    <m/>
    <m/>
    <m/>
    <m/>
    <m/>
    <m/>
    <n v="15"/>
    <m/>
    <s v="Face side"/>
    <n v="5"/>
  </r>
  <r>
    <s v="YES"/>
    <s v=""/>
    <s v="EQUIP"/>
    <s v="TANK"/>
    <x v="85"/>
    <s v="TNKGLYC"/>
    <s v="TANK, GLYCOL FEED STATION"/>
    <s v="A vessel used to store &amp; feed glycol into a loop"/>
    <s v="CAPACITY/PUMP-MOTOR INFO/CONTROL INFO"/>
    <s v="DIV08"/>
    <m/>
    <m/>
    <m/>
    <m/>
    <m/>
    <m/>
    <m/>
    <m/>
    <m/>
    <m/>
    <n v="15"/>
    <m/>
    <s v="Face side"/>
    <n v="5"/>
  </r>
  <r>
    <s v="YES"/>
    <s v=""/>
    <s v="EQUIP"/>
    <s v="TANK"/>
    <x v="85"/>
    <s v="TNK-HWS"/>
    <s v="TANK, HOT WATER STORAGE"/>
    <s v="A vessel used to store hot water"/>
    <s v="CAPACITY"/>
    <s v="DIV02"/>
    <m/>
    <m/>
    <m/>
    <m/>
    <m/>
    <m/>
    <m/>
    <m/>
    <m/>
    <m/>
    <n v="15"/>
    <m/>
    <s v="Face side"/>
    <n v="5"/>
  </r>
  <r>
    <s v="YES"/>
    <s v=""/>
    <s v="EQUIP"/>
    <s v="TANK"/>
    <x v="85"/>
    <s v="TNKHYDL"/>
    <s v="TANK, HYDRAULIC OIL"/>
    <s v="A vessel used to store hydraulic oil"/>
    <s v="CAPACITY"/>
    <s v="OPS"/>
    <m/>
    <m/>
    <m/>
    <m/>
    <m/>
    <m/>
    <m/>
    <m/>
    <m/>
    <m/>
    <n v="15"/>
    <m/>
    <s v="Face side"/>
    <n v="5"/>
  </r>
  <r>
    <s v="YES"/>
    <s v=""/>
    <s v="EQUIP"/>
    <s v="TANK"/>
    <x v="85"/>
    <s v="TNKWATR"/>
    <s v="TANK, WATER"/>
    <s v="A vessel used to store water"/>
    <s v="CAPACITY"/>
    <s v="DIV02"/>
    <m/>
    <m/>
    <m/>
    <m/>
    <m/>
    <m/>
    <m/>
    <m/>
    <m/>
    <m/>
    <n v="15"/>
    <m/>
    <s v="Face side"/>
    <n v="5"/>
  </r>
  <r>
    <s v="YES"/>
    <s v=""/>
    <s v="EQUIP"/>
    <s v="TERM-UNITS"/>
    <x v="86"/>
    <s v="TRM-CUH"/>
    <s v="TERMINAL UNITS, CABINET UNIT HEATER"/>
    <s v="A heater mounted in a cabinet"/>
    <s v="FIRED/HW? /FILTER"/>
    <s v="DIV08"/>
    <m/>
    <m/>
    <m/>
    <m/>
    <m/>
    <m/>
    <m/>
    <m/>
    <m/>
    <m/>
    <n v="16"/>
    <m/>
    <s v="Common or room space, use white tag"/>
    <n v="6"/>
  </r>
  <r>
    <s v="YES"/>
    <s v="PROVIDE LOCATION LIST"/>
    <s v="FACILITY"/>
    <s v="TERM-UNITS"/>
    <x v="86"/>
    <s v="TRMCABX"/>
    <s v="TERMINAL UNITS, CAV BOX"/>
    <s v="An HVAC flow control box that is constant volume"/>
    <s v="FILTER?"/>
    <s v="DIV08"/>
    <m/>
    <m/>
    <m/>
    <m/>
    <m/>
    <m/>
    <m/>
    <m/>
    <m/>
    <m/>
    <n v="16"/>
    <m/>
    <s v="Bldg-Wide Virtual"/>
    <n v="6"/>
  </r>
  <r>
    <s v="YES"/>
    <s v="PROVIDE LOCATION LIST"/>
    <s v="FACILITY"/>
    <s v="TERM-UNITS"/>
    <x v="86"/>
    <s v="TRMCONV"/>
    <s v="TERMINAL UNITS, CONVECTOR"/>
    <m/>
    <m/>
    <s v="DIV08"/>
    <m/>
    <m/>
    <m/>
    <m/>
    <m/>
    <m/>
    <m/>
    <m/>
    <m/>
    <m/>
    <n v="16"/>
    <m/>
    <s v="Bldg-Wide Virtual"/>
    <n v="6"/>
  </r>
  <r>
    <s v="YES"/>
    <s v="PROVIDE LOCATION LIST"/>
    <s v="FACILITY"/>
    <s v="TERM-UNITS"/>
    <x v="86"/>
    <s v="TRMDUCT"/>
    <s v="TERMINAL UNITS, DUCT HEATER"/>
    <m/>
    <s v="HW/ELECTRIC?"/>
    <s v="DIV08"/>
    <m/>
    <m/>
    <m/>
    <m/>
    <m/>
    <m/>
    <m/>
    <m/>
    <m/>
    <m/>
    <n v="16"/>
    <m/>
    <s v="Bldg-Wide Virtual"/>
    <n v="6"/>
  </r>
  <r>
    <s v="YES"/>
    <s v=""/>
    <s v="EQUIP"/>
    <s v="TERM-UNITS"/>
    <x v="86"/>
    <s v="TRMFNCL"/>
    <s v="TERMINAL UNITS, FAN COIL"/>
    <s v="A cabinet type fan &amp; coil unit. Can be heating, cooling or both"/>
    <s v="FANS/MOTORS/FILTERS"/>
    <s v="DIV08"/>
    <m/>
    <m/>
    <m/>
    <m/>
    <m/>
    <m/>
    <m/>
    <m/>
    <m/>
    <m/>
    <n v="16"/>
    <m/>
    <s v="Face or side of approach. If overhead place on underside."/>
    <n v="6"/>
  </r>
  <r>
    <s v="NO"/>
    <s v="DO NOT INCLUDE"/>
    <s v="EQUIP"/>
    <s v="TERM-UNITS"/>
    <x v="86"/>
    <s v="TRMFILT"/>
    <s v="TERMINAL UNITS, FAN POWERED FILTER"/>
    <s v="An fan powered air filtration unit"/>
    <s v="SPECIALTY"/>
    <s v="DIV08"/>
    <m/>
    <m/>
    <m/>
    <m/>
    <m/>
    <m/>
    <m/>
    <m/>
    <m/>
    <m/>
    <n v="16"/>
    <m/>
    <s v="Face or side of approach. If overhead place on underside."/>
    <n v="6"/>
  </r>
  <r>
    <s v="YES"/>
    <s v="PROVIDE LOCATION LIST"/>
    <s v="FACILITY"/>
    <s v="TERM-UNITS"/>
    <x v="86"/>
    <s v="TRMFINT"/>
    <s v="TERMINAL UNITS, FIN TUBE"/>
    <m/>
    <m/>
    <s v="DIV08"/>
    <m/>
    <m/>
    <m/>
    <m/>
    <m/>
    <m/>
    <m/>
    <m/>
    <m/>
    <m/>
    <n v="16"/>
    <m/>
    <s v="Bldg-Wide Virtual"/>
    <n v="6"/>
  </r>
  <r>
    <s v="YES"/>
    <s v="PROVIDE LOCATION LIST"/>
    <s v="FACILITY"/>
    <s v="TERM-UNITS"/>
    <x v="86"/>
    <s v="TRMINDT"/>
    <s v="TERMINAL UNITS, INDUCTION"/>
    <m/>
    <m/>
    <s v="DIV08"/>
    <m/>
    <m/>
    <m/>
    <m/>
    <m/>
    <m/>
    <m/>
    <m/>
    <m/>
    <m/>
    <n v="16"/>
    <m/>
    <s v="Bldg-Wide Virtual"/>
    <n v="6"/>
  </r>
  <r>
    <s v="YES"/>
    <s v="PROVIDE LOCATION LIST"/>
    <s v="FACILITY"/>
    <s v="TERM-UNITS"/>
    <x v="86"/>
    <s v="TERM-RA"/>
    <s v="TERMINAL UNITS, RADIANT HEATER"/>
    <m/>
    <m/>
    <s v="DIV08"/>
    <m/>
    <m/>
    <m/>
    <m/>
    <m/>
    <m/>
    <m/>
    <m/>
    <m/>
    <m/>
    <n v="16"/>
    <m/>
    <s v="Bldg-Wide Virtual"/>
    <n v="6"/>
  </r>
  <r>
    <s v="YES"/>
    <s v=""/>
    <s v="EQUIP"/>
    <s v="TERM-UNITS"/>
    <x v="86"/>
    <s v="TERM-UH"/>
    <s v="TERMINAL UNITS, UNIT HEATER"/>
    <s v="An appliance used to heat an area by using steam, hot water or electricity"/>
    <s v="HW OR FIRED (IF FIRED INCLUDE FUEL TYPE &amp; BURNER INFO)"/>
    <s v="DIV08"/>
    <m/>
    <m/>
    <m/>
    <m/>
    <m/>
    <m/>
    <m/>
    <m/>
    <m/>
    <m/>
    <n v="16"/>
    <m/>
    <s v="Face or side of approach. If overhead place on underside."/>
    <n v="6"/>
  </r>
  <r>
    <s v="YES"/>
    <s v=""/>
    <s v="EQUIP"/>
    <s v="TERM-UNITS"/>
    <x v="86"/>
    <s v="TERM-UV"/>
    <s v="TERMINAL UNITS, UNIT VENTILATOR"/>
    <s v="An air handler unit designed to move air"/>
    <s v="FILTERS/MOTOR"/>
    <s v="DIV08"/>
    <m/>
    <m/>
    <m/>
    <m/>
    <m/>
    <m/>
    <m/>
    <m/>
    <m/>
    <m/>
    <n v="16"/>
    <m/>
    <s v="Face or side of approach. If overhead place on underside."/>
    <n v="6"/>
  </r>
  <r>
    <s v="YES"/>
    <s v="PROVIDE LOCATION LIST"/>
    <s v="FACILITY"/>
    <s v="TERM-UNITS"/>
    <x v="86"/>
    <s v="TRMVABX"/>
    <s v="TERMINAL UNITS, VAV BOX"/>
    <s v="An HVAC flow control box that is variable volume"/>
    <m/>
    <s v="DIV08"/>
    <m/>
    <m/>
    <m/>
    <m/>
    <m/>
    <m/>
    <m/>
    <m/>
    <m/>
    <m/>
    <n v="16"/>
    <m/>
    <s v="Bldg-Wide Virtual"/>
    <n v="6"/>
  </r>
  <r>
    <s v="YES"/>
    <s v=""/>
    <s v="EQUIP"/>
    <s v="TERM-UNITS"/>
    <x v="86"/>
    <s v="TRMVAFP"/>
    <s v="TERMINAL UNITS, VAV FAN POWERED"/>
    <s v="An HVAC fan powered flow control box that is variable volume"/>
    <s v="FILTER IF EQUIPPED"/>
    <s v="DIV08"/>
    <m/>
    <m/>
    <m/>
    <m/>
    <m/>
    <m/>
    <m/>
    <m/>
    <m/>
    <m/>
    <n v="16"/>
    <m/>
    <s v="Face or side of approach. If overhead place on underside."/>
    <n v="6"/>
  </r>
  <r>
    <s v="YES"/>
    <s v=""/>
    <s v="EQUIP"/>
    <s v="TRANSFORMR"/>
    <x v="87"/>
    <s v="XFMRDRY"/>
    <s v="TRANSFORMER, DRY"/>
    <s v="A device used to either increase or decrease electrical voltage"/>
    <m/>
    <s v="DIV03"/>
    <m/>
    <m/>
    <m/>
    <m/>
    <m/>
    <m/>
    <m/>
    <m/>
    <m/>
    <m/>
    <n v="25"/>
    <m/>
    <s v="Face side"/>
    <n v="4"/>
  </r>
  <r>
    <s v="YES"/>
    <s v=""/>
    <s v="EQUIP"/>
    <s v="TRANSFORMR"/>
    <x v="87"/>
    <s v="XFMROIL"/>
    <s v="TRANSFORMER, OIL"/>
    <s v="A device used to either increase or decrease electrical voltage"/>
    <s v="OIL CAPACITY"/>
    <s v="DIV03"/>
    <m/>
    <m/>
    <m/>
    <m/>
    <m/>
    <m/>
    <m/>
    <m/>
    <m/>
    <m/>
    <n v="40"/>
    <m/>
    <s v="Face side"/>
    <n v="4"/>
  </r>
  <r>
    <s v="YES"/>
    <s v=""/>
    <s v="EQUIP"/>
    <s v="VALVE"/>
    <x v="88"/>
    <s v="VLVAIRX"/>
    <s v="VALVE, AIR, GENERAL EXHAUST VALVE"/>
    <s v="HVAC exhaust air valve"/>
    <s v="IF ON FUME HOOD, LINK TO HOOD SERVICED"/>
    <s v="DIV08"/>
    <m/>
    <m/>
    <m/>
    <m/>
    <m/>
    <m/>
    <m/>
    <m/>
    <m/>
    <m/>
    <n v="15"/>
    <s v="I.e. Phoenix valves"/>
    <s v="Face or side of approach. If overhead place on underside."/>
    <n v="6"/>
  </r>
  <r>
    <s v="YES"/>
    <s v=""/>
    <s v="EQUIP"/>
    <s v="VALVE"/>
    <x v="88"/>
    <s v="VLVAIRS"/>
    <s v="VALVE, AIR, GENERAL SUPPLY VALVE"/>
    <s v="HVAC supply air valve"/>
    <m/>
    <s v="DIV08"/>
    <m/>
    <m/>
    <m/>
    <m/>
    <m/>
    <m/>
    <m/>
    <m/>
    <m/>
    <m/>
    <n v="15"/>
    <s v="I.e. Phoenix valves"/>
    <s v="Face or side of approach. If overhead place on underside."/>
    <n v="6"/>
  </r>
  <r>
    <s v="YES"/>
    <s v="PROVIDE LOCATION LIST"/>
    <s v="FACILITY"/>
    <s v="VALVE"/>
    <x v="88"/>
    <s v="VLVBWTR"/>
    <s v="VALVE, BACKWATER"/>
    <m/>
    <m/>
    <s v="DIV02"/>
    <m/>
    <m/>
    <m/>
    <m/>
    <m/>
    <m/>
    <m/>
    <m/>
    <m/>
    <m/>
    <n v="15"/>
    <m/>
    <s v="Bldg-Wide Virtual"/>
    <n v="6"/>
  </r>
  <r>
    <s v="YES"/>
    <s v="MAIN HTHW/CHW LOOP ISOLATION ONLY"/>
    <s v="EQUIP"/>
    <s v="VALVE"/>
    <x v="88"/>
    <s v="VLVCTRL"/>
    <s v="VALVE, CONTROL-DDC"/>
    <s v="An electronic, digitally controlled valve that is used to control another system"/>
    <s v="INDICATE LINE TYPE (HWS/HWR/CHS/CHR)"/>
    <s v="DIV07"/>
    <m/>
    <m/>
    <m/>
    <m/>
    <m/>
    <m/>
    <m/>
    <m/>
    <m/>
    <m/>
    <n v="15"/>
    <s v="Spell out….&quot;DIGITAL CONTROL&quot; …?"/>
    <s v="Face or side of approach. If overhead place on underside."/>
    <n v="6"/>
  </r>
  <r>
    <s v="YES"/>
    <s v="MAIN HTHW/CHW LOOP ISOLATION ONLY"/>
    <s v="EQUIP"/>
    <s v="VALVE"/>
    <x v="88"/>
    <s v="VLVPNEU"/>
    <s v="VALVE, CONTROL-PNEUMATIC"/>
    <s v="A pneumatic valve that is used to control another system"/>
    <s v="INDICATE LINE TYPE (HWS/HWR/CHS/CHR)"/>
    <s v="DIV07"/>
    <m/>
    <m/>
    <m/>
    <m/>
    <m/>
    <m/>
    <m/>
    <m/>
    <m/>
    <m/>
    <n v="15"/>
    <m/>
    <s v="Face or side of approach. If overhead place on underside."/>
    <n v="6"/>
  </r>
  <r>
    <s v="YES"/>
    <s v=""/>
    <s v="EQUIP"/>
    <s v="VALVE"/>
    <x v="88"/>
    <s v="VLVDMXG"/>
    <s v="VALVE, DOMESTIC MIXING"/>
    <s v="A valve that mixes hot and cold water for constant safe temperature"/>
    <s v="DEFINE USE DHW/EYEWASH STATION (LINK TO EYEWASH IF APPLICABLE)"/>
    <s v="DIV02"/>
    <m/>
    <m/>
    <m/>
    <m/>
    <m/>
    <m/>
    <m/>
    <m/>
    <m/>
    <m/>
    <n v="15"/>
    <m/>
    <s v="Use hanger"/>
    <n v="6"/>
  </r>
  <r>
    <s v="NO"/>
    <s v="NO ACTION"/>
    <s v="FACILITY"/>
    <s v="VALVE"/>
    <x v="88"/>
    <s v="VLVPSRV"/>
    <s v="VALVE, PRESSURE RELIEF"/>
    <s v="A valve which allows the release of excess air or water pressure"/>
    <m/>
    <s v="DIV02"/>
    <m/>
    <m/>
    <m/>
    <m/>
    <m/>
    <m/>
    <m/>
    <m/>
    <m/>
    <m/>
    <n v="15"/>
    <m/>
    <s v="Bldg-Wide Virtual"/>
    <n v="6"/>
  </r>
  <r>
    <s v="YES"/>
    <s v=""/>
    <s v="EQUIP"/>
    <s v="VALVE"/>
    <x v="88"/>
    <s v="VLVTRAP"/>
    <s v="VALVE, TRAP SEAL PRIMER"/>
    <s v="A valve which adds water to drains to trap sewer gases"/>
    <m/>
    <s v="DIV02"/>
    <m/>
    <m/>
    <m/>
    <m/>
    <m/>
    <m/>
    <m/>
    <m/>
    <m/>
    <m/>
    <n v="15"/>
    <m/>
    <s v="On main valve box"/>
    <n v="6"/>
  </r>
  <r>
    <s v="YES"/>
    <s v=""/>
    <s v="EQUIP"/>
    <s v="VFD"/>
    <x v="89"/>
    <s v="VFDRIVE"/>
    <s v="VARIABLE FREQUENCY DRIVE"/>
    <s v="A device used to control the speed of an electric motor"/>
    <s v="NOTE EQUIPMENT TIED TO (I.E. RF-1, EF-1, AHU1, ETC.)"/>
    <s v="DIV09"/>
    <m/>
    <m/>
    <m/>
    <m/>
    <m/>
    <m/>
    <m/>
    <m/>
    <m/>
    <m/>
    <n v="12"/>
    <m/>
    <s v="Face side, orient vertically reading bottom-to-top if needed"/>
    <n v="3"/>
  </r>
  <r>
    <s v="NO"/>
    <s v="DO NOT INCLUDE"/>
    <s v="EQUIP"/>
    <s v="VEHICLE"/>
    <x v="90"/>
    <s v="VEHICLE"/>
    <s v="VEHICLE"/>
    <s v="An independently powered craft used for the transportation of people or materials"/>
    <m/>
    <s v="DIV06"/>
    <m/>
    <m/>
    <m/>
    <m/>
    <m/>
    <m/>
    <m/>
    <m/>
    <m/>
    <m/>
    <n v="8"/>
    <s v="Call the DMV, not me."/>
    <m/>
    <n v="10"/>
  </r>
  <r>
    <s v="NO"/>
    <s v="NO ACTION"/>
    <s v="EQUIP"/>
    <s v="WASHER"/>
    <x v="91"/>
    <s v="WSHCAGE"/>
    <s v="WASHER, CAGE"/>
    <s v="A large washer used to clean &amp; disinfect animal cages "/>
    <m/>
    <s v="OPS"/>
    <m/>
    <m/>
    <m/>
    <m/>
    <m/>
    <m/>
    <m/>
    <m/>
    <m/>
    <m/>
    <n v="10"/>
    <m/>
    <m/>
    <n v="10"/>
  </r>
  <r>
    <s v="NO"/>
    <s v="NO ACTION"/>
    <s v="EQUIP"/>
    <s v="WASHER"/>
    <x v="91"/>
    <s v="WSHDISH"/>
    <s v="WASHER, DISHWASHER"/>
    <s v="A washer used to clean &amp; disinfect eating utensils"/>
    <m/>
    <s v="OPS"/>
    <m/>
    <m/>
    <m/>
    <m/>
    <m/>
    <m/>
    <m/>
    <m/>
    <m/>
    <m/>
    <n v="10"/>
    <m/>
    <m/>
    <n v="10"/>
  </r>
  <r>
    <s v="NO"/>
    <s v="NO ACTION"/>
    <s v="EQUIP"/>
    <s v="WASHER"/>
    <x v="91"/>
    <s v="WSHFLSK"/>
    <s v="WASHER, FLASK SCRUBBER"/>
    <s v="A washer used to clean &amp; disinfect lab glassware"/>
    <m/>
    <s v="OPS"/>
    <m/>
    <m/>
    <m/>
    <m/>
    <m/>
    <m/>
    <m/>
    <m/>
    <m/>
    <m/>
    <n v="10"/>
    <m/>
    <m/>
    <n v="10"/>
  </r>
  <r>
    <s v="YES"/>
    <s v=""/>
    <s v="EQUIP"/>
    <s v="WATER-SAMP"/>
    <x v="92"/>
    <s v="WTRSAMP"/>
    <s v="WATER SAMPLE COOLER"/>
    <m/>
    <m/>
    <s v="DIV07"/>
    <m/>
    <m/>
    <m/>
    <m/>
    <m/>
    <m/>
    <m/>
    <m/>
    <m/>
    <m/>
    <n v="12"/>
    <m/>
    <m/>
    <n v="5"/>
  </r>
  <r>
    <s v="YES"/>
    <s v=""/>
    <s v="EQUIP"/>
    <s v="WATER-SOFT"/>
    <x v="93"/>
    <s v="WTRSOFT"/>
    <s v="WATER SOFTNER"/>
    <s v="A device or system used to remove heavy or metallic minerals from water."/>
    <m/>
    <s v="DIV07"/>
    <m/>
    <m/>
    <m/>
    <m/>
    <m/>
    <m/>
    <m/>
    <m/>
    <m/>
    <m/>
    <n v="20"/>
    <m/>
    <m/>
    <n v="7"/>
  </r>
  <r>
    <s v="YES"/>
    <s v=""/>
    <s v="EQUIP"/>
    <s v="WATERHTPMP"/>
    <x v="94"/>
    <s v="WTRHTPU"/>
    <s v="WATER SOURCE HEAT PUMP"/>
    <m/>
    <s v="FANS/MOTORS/FILTERS"/>
    <s v="DIV08"/>
    <m/>
    <m/>
    <m/>
    <m/>
    <m/>
    <m/>
    <m/>
    <m/>
    <m/>
    <m/>
    <n v="20"/>
    <m/>
    <s v="Face or side of approach. If overhead place on underside."/>
    <n v="3"/>
  </r>
  <r>
    <s v="YES"/>
    <s v=""/>
    <s v="EQUIP"/>
    <s v="WATER-TRMT"/>
    <x v="95"/>
    <s v="WTRTRMT"/>
    <s v="WATER CHEMICAL TREATMENT STATION"/>
    <s v="A system which alters water chemical balance to meet a desired need"/>
    <s v="PUMPS/CHEMICALS USED AT STATION/FILTERS/STRAINERS ETC."/>
    <s v="DIV07"/>
    <m/>
    <m/>
    <m/>
    <m/>
    <m/>
    <m/>
    <m/>
    <m/>
    <m/>
    <m/>
    <n v="12"/>
    <m/>
    <s v="Yellow tag on controller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4" indent="0" outline="1" outlineData="1" multipleFieldFilters="0">
  <location ref="A1:A97" firstHeaderRow="1" firstDataRow="1" firstDataCol="1"/>
  <pivotFields count="24">
    <pivotField showAll="0"/>
    <pivotField showAll="0"/>
    <pivotField showAll="0"/>
    <pivotField showAll="0"/>
    <pivotField axis="axisRow" showAll="0" sortType="ascending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m="1" x="100"/>
        <item m="1" x="98"/>
        <item x="52"/>
        <item x="53"/>
        <item x="54"/>
        <item x="55"/>
        <item x="56"/>
        <item x="57"/>
        <item x="58"/>
        <item x="59"/>
        <item x="60"/>
        <item x="61"/>
        <item x="62"/>
        <item m="1" x="10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m="1" x="97"/>
        <item m="1" x="96"/>
        <item x="77"/>
        <item x="78"/>
        <item m="1" x="101"/>
        <item x="79"/>
        <item x="80"/>
        <item x="81"/>
        <item x="82"/>
        <item x="83"/>
        <item x="84"/>
        <item x="85"/>
        <item x="86"/>
        <item x="87"/>
        <item m="1" x="99"/>
        <item x="88"/>
        <item x="89"/>
        <item x="90"/>
        <item x="91"/>
        <item x="92"/>
        <item x="93"/>
        <item x="94"/>
        <item x="9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</pivotFields>
  <rowFields count="1">
    <field x="4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2"/>
    </i>
    <i>
      <x v="83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connectionId="2" autoFormatId="16" applyNumberFormats="0" applyBorderFormats="0" applyFontFormats="0" applyPatternFormats="0" applyAlignmentFormats="0" applyWidthHeightFormats="0">
  <queryTableRefresh nextId="28">
    <queryTableFields count="8">
      <queryTableField id="1" name="Inventory Y/N" tableColumnId="1"/>
      <queryTableField id="2" name="Action Notes" tableColumnId="2"/>
      <queryTableField id="3" name="Record PM Use" tableColumnId="3"/>
      <queryTableField id="4" name="Keyword(10)" tableColumnId="4"/>
      <queryTableField id="5" name="Keyword Description(35)" tableColumnId="5"/>
      <queryTableField id="6" name="Type(7)" tableColumnId="6"/>
      <queryTableField id="7" name="Type Description(35)" tableColumnId="7"/>
      <queryTableField id="11" name="DIVISION_(EQ Group)" tableColumnId="11"/>
    </queryTableFields>
    <queryTableDeletedFields count="16">
      <deletedField name="DATA COLLECTION"/>
      <deletedField name="ACADEMIC NON-RESEARCH"/>
      <deletedField name="ACADEMIC RESEARCH"/>
      <deletedField name="ADMIN/SUPPORT"/>
      <deletedField name="ATHLETICS"/>
      <deletedField name="AUXILIARY"/>
      <deletedField name="BIOMED"/>
      <deletedField name="CENTRAL HEAT PLANT"/>
      <deletedField name="DORMITORY"/>
      <deletedField name="STUDENT LIFE"/>
      <deletedField name="UNASSIGNED"/>
      <deletedField name="Expected Life"/>
      <deletedField name="NOTES:"/>
      <deletedField name="Asset Tagging/ID Approach Instructions_(General rule: Tag should"/>
      <deletedField name="EQ_RANK"/>
      <deletedField name="Type Definition"/>
    </queryTableDeletedFields>
  </queryTableRefresh>
</queryTable>
</file>

<file path=xl/queryTables/queryTable2.xml><?xml version="1.0" encoding="utf-8"?>
<queryTable xmlns="http://schemas.openxmlformats.org/spreadsheetml/2006/main" name="Master List Of Values" growShrinkType="overwriteClear" connectionId="3" autoFormatId="16" applyNumberFormats="0" applyBorderFormats="0" applyFontFormats="0" applyPatternFormats="0" applyAlignmentFormats="0" applyWidthHeightFormats="0">
  <queryTableRefresh nextId="22">
    <queryTableFields count="2">
      <queryTableField id="1" name="MFR (10)" tableColumnId="1"/>
      <queryTableField id="3" name="MFR Description (65)" tableColumnId="3"/>
    </queryTableFields>
    <queryTableDeletedFields count="9">
      <deletedField name="F5"/>
      <deletedField name="F6"/>
      <deletedField name="F7"/>
      <deletedField name="F8"/>
      <deletedField name="F9"/>
      <deletedField name="F10"/>
      <deletedField name="F11"/>
      <deletedField name="F3"/>
      <deletedField name="F4"/>
    </queryTableDeletedFields>
  </queryTableRefresh>
</queryTable>
</file>

<file path=xl/queryTables/queryTable3.xml><?xml version="1.0" encoding="utf-8"?>
<queryTable xmlns="http://schemas.openxmlformats.org/spreadsheetml/2006/main" name="Master List Of Values" connectionId="1" autoFormatId="16" applyNumberFormats="0" applyBorderFormats="0" applyFontFormats="0" applyPatternFormats="0" applyAlignmentFormats="0" applyWidthHeightFormats="0">
  <queryTableRefresh nextId="5">
    <queryTableFields count="2">
      <queryTableField id="3" name="EQ_GROUP (Crew)" tableColumnId="1"/>
      <queryTableField id="2" name="GROUP DESCRIPTION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Table_ExternalData_1" displayName="Table_ExternalData_1" ref="A2:H310" tableType="queryTable" totalsRowShown="0">
  <autoFilter ref="A2:H310"/>
  <sortState ref="A3:H310">
    <sortCondition ref="E3:E310"/>
    <sortCondition ref="G3:G310"/>
  </sortState>
  <tableColumns count="8">
    <tableColumn id="1" uniqueName="1" name="Inventory Y/N" queryTableFieldId="1" dataDxfId="8"/>
    <tableColumn id="2" uniqueName="2" name="Action Notes" queryTableFieldId="2" dataDxfId="7"/>
    <tableColumn id="3" uniqueName="3" name="Record PM Use" queryTableFieldId="3"/>
    <tableColumn id="4" uniqueName="4" name="Keyword(10)" queryTableFieldId="4"/>
    <tableColumn id="5" uniqueName="5" name="Equipment Group" queryTableFieldId="5" dataDxfId="6"/>
    <tableColumn id="6" uniqueName="6" name="Type(7)" queryTableFieldId="6" dataDxfId="5"/>
    <tableColumn id="7" uniqueName="7" name="Equipment Type" queryTableFieldId="7" dataDxfId="4"/>
    <tableColumn id="11" uniqueName="11" name="DIVISION_(EQ Group)" queryTableField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Master_List_Of_Values3" displayName="Table_Master_List_Of_Values3" ref="A1:B865" tableType="queryTable" totalsRowShown="0">
  <autoFilter ref="A1:B865"/>
  <sortState ref="A2:B841">
    <sortCondition ref="B1:B825"/>
  </sortState>
  <tableColumns count="2">
    <tableColumn id="1" uniqueName="1" name="MFR (10)" queryTableFieldId="1"/>
    <tableColumn id="3" uniqueName="3" name="MFR Description (65)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Master_List_Of_Values4" displayName="Table_Master_List_Of_Values4" ref="A1:B36" tableType="queryTable" totalsRowShown="0">
  <autoFilter ref="A1:B36"/>
  <tableColumns count="2">
    <tableColumn id="1" uniqueName="1" name="EQ_GROUP (Crew)" queryTableFieldId="3"/>
    <tableColumn id="2" uniqueName="2" name="GROUP DESCRIPTION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Active_Building_List" displayName="Table_Active_Building_List" ref="A1:K222" totalsRowShown="0">
  <autoFilter ref="A1:K222"/>
  <tableColumns count="11">
    <tableColumn id="1" name="Building Abbr"/>
    <tableColumn id="2" name="Building"/>
    <tableColumn id="3" name="Description"/>
    <tableColumn id="4" name="Portfolio"/>
    <tableColumn id="5" name="Site"/>
    <tableColumn id="8" name="Address 1"/>
    <tableColumn id="9" name="Address 2"/>
    <tableColumn id="10" name="Construction Date" dataDxfId="3"/>
    <tableColumn id="11" name="Floors Gross Area" dataDxfId="2"/>
    <tableColumn id="12" name="Floors Interior Area" dataDxfId="1"/>
    <tableColumn id="13" name="Z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G103"/>
  <sheetViews>
    <sheetView showGridLines="0" zoomScale="85" zoomScaleNormal="85" zoomScaleSheetLayoutView="70" workbookViewId="0">
      <pane ySplit="1" topLeftCell="A2" activePane="bottomLeft" state="frozen"/>
      <selection pane="bottomLeft" activeCell="A2" sqref="A2:C2"/>
    </sheetView>
  </sheetViews>
  <sheetFormatPr defaultRowHeight="15" x14ac:dyDescent="0.25"/>
  <cols>
    <col min="1" max="1" width="13.85546875" customWidth="1"/>
    <col min="2" max="2" width="26" customWidth="1"/>
    <col min="3" max="3" width="121.85546875" customWidth="1"/>
    <col min="4" max="4" width="7.85546875" style="79" customWidth="1"/>
    <col min="5" max="33" width="8.85546875" style="79"/>
  </cols>
  <sheetData>
    <row r="1" spans="1:33" ht="73.900000000000006" customHeight="1" thickBot="1" x14ac:dyDescent="0.3">
      <c r="A1" s="130" t="s">
        <v>2679</v>
      </c>
      <c r="B1" s="131"/>
      <c r="C1" s="131"/>
      <c r="D1" s="87"/>
    </row>
    <row r="2" spans="1:33" ht="227.45" customHeight="1" thickBot="1" x14ac:dyDescent="0.3">
      <c r="A2" s="135" t="s">
        <v>3288</v>
      </c>
      <c r="B2" s="136"/>
      <c r="C2" s="137"/>
      <c r="D2" s="88"/>
    </row>
    <row r="3" spans="1:33" ht="14.45" customHeight="1" thickBot="1" x14ac:dyDescent="0.3">
      <c r="A3" s="130"/>
      <c r="B3" s="131"/>
      <c r="C3" s="131"/>
    </row>
    <row r="4" spans="1:33" ht="20.25" customHeight="1" x14ac:dyDescent="0.3">
      <c r="A4" s="143" t="s">
        <v>3110</v>
      </c>
      <c r="B4" s="144"/>
      <c r="C4" s="109" t="s">
        <v>3109</v>
      </c>
      <c r="D4" s="88"/>
    </row>
    <row r="5" spans="1:33" ht="57" customHeight="1" thickBot="1" x14ac:dyDescent="0.35">
      <c r="A5" s="145" t="s">
        <v>3111</v>
      </c>
      <c r="B5" s="146"/>
      <c r="C5" s="108" t="s">
        <v>3112</v>
      </c>
      <c r="D5" s="88"/>
    </row>
    <row r="6" spans="1:33" ht="14.45" customHeight="1" thickBot="1" x14ac:dyDescent="0.3">
      <c r="A6" s="130"/>
      <c r="B6" s="131"/>
      <c r="C6" s="131"/>
    </row>
    <row r="7" spans="1:33" ht="87" customHeight="1" thickBot="1" x14ac:dyDescent="0.3">
      <c r="A7" s="138" t="s">
        <v>3287</v>
      </c>
      <c r="B7" s="136"/>
      <c r="C7" s="137"/>
      <c r="D7" s="80"/>
    </row>
    <row r="8" spans="1:33" s="1" customFormat="1" ht="12" customHeight="1" thickBot="1" x14ac:dyDescent="0.3">
      <c r="A8" s="139"/>
      <c r="B8" s="139"/>
      <c r="C8" s="139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33" ht="16.5" thickTop="1" thickBot="1" x14ac:dyDescent="0.3">
      <c r="A9" s="140" t="s">
        <v>1900</v>
      </c>
      <c r="B9" s="21" t="s">
        <v>1899</v>
      </c>
      <c r="C9" s="13" t="s">
        <v>1011</v>
      </c>
    </row>
    <row r="10" spans="1:33" ht="15.75" thickTop="1" x14ac:dyDescent="0.25">
      <c r="A10" s="141"/>
      <c r="B10" s="18"/>
      <c r="C10" s="15" t="s">
        <v>1601</v>
      </c>
    </row>
    <row r="11" spans="1:33" x14ac:dyDescent="0.25">
      <c r="A11" s="141"/>
      <c r="B11" s="19"/>
      <c r="C11" s="16" t="s">
        <v>2668</v>
      </c>
    </row>
    <row r="12" spans="1:33" s="1" customFormat="1" ht="15.75" thickBot="1" x14ac:dyDescent="0.3">
      <c r="A12" s="142"/>
      <c r="B12" s="20"/>
      <c r="C12" s="17" t="s">
        <v>1898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s="1" customFormat="1" ht="12" customHeight="1" thickBot="1" x14ac:dyDescent="0.3">
      <c r="A13" s="139"/>
      <c r="B13" s="139"/>
      <c r="C13" s="139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ht="15.6" customHeight="1" thickTop="1" thickBot="1" x14ac:dyDescent="0.3">
      <c r="A14" s="132" t="s">
        <v>1897</v>
      </c>
      <c r="B14" s="21" t="s">
        <v>1544</v>
      </c>
      <c r="C14" s="13" t="s">
        <v>1011</v>
      </c>
    </row>
    <row r="15" spans="1:33" ht="15.75" thickTop="1" x14ac:dyDescent="0.25">
      <c r="A15" s="133"/>
      <c r="B15" s="126" t="s">
        <v>3286</v>
      </c>
      <c r="C15" s="15" t="s">
        <v>3108</v>
      </c>
    </row>
    <row r="16" spans="1:33" x14ac:dyDescent="0.25">
      <c r="A16" s="133"/>
      <c r="B16" s="127" t="s">
        <v>3284</v>
      </c>
      <c r="C16" s="16" t="s">
        <v>1542</v>
      </c>
    </row>
    <row r="17" spans="1:3" ht="18" customHeight="1" x14ac:dyDescent="0.25">
      <c r="A17" s="133"/>
      <c r="B17" s="128" t="s">
        <v>3285</v>
      </c>
      <c r="C17" s="16" t="s">
        <v>1543</v>
      </c>
    </row>
    <row r="18" spans="1:3" ht="15.75" hidden="1" thickBot="1" x14ac:dyDescent="0.3">
      <c r="A18" s="134"/>
      <c r="B18" s="45" t="s">
        <v>2669</v>
      </c>
      <c r="C18" s="44" t="s">
        <v>2678</v>
      </c>
    </row>
    <row r="19" spans="1:3" s="79" customFormat="1" x14ac:dyDescent="0.25"/>
    <row r="20" spans="1:3" s="79" customFormat="1" x14ac:dyDescent="0.25"/>
    <row r="21" spans="1:3" s="79" customFormat="1" x14ac:dyDescent="0.25"/>
    <row r="22" spans="1:3" s="79" customFormat="1" x14ac:dyDescent="0.25">
      <c r="B22" s="82"/>
    </row>
    <row r="23" spans="1:3" s="79" customFormat="1" x14ac:dyDescent="0.25"/>
    <row r="24" spans="1:3" s="79" customFormat="1" x14ac:dyDescent="0.25"/>
    <row r="25" spans="1:3" s="79" customFormat="1" x14ac:dyDescent="0.25"/>
    <row r="26" spans="1:3" s="79" customFormat="1" x14ac:dyDescent="0.25"/>
    <row r="27" spans="1:3" s="79" customFormat="1" x14ac:dyDescent="0.25"/>
    <row r="28" spans="1:3" s="79" customFormat="1" x14ac:dyDescent="0.25"/>
    <row r="29" spans="1:3" s="79" customFormat="1" x14ac:dyDescent="0.25"/>
    <row r="30" spans="1:3" s="79" customFormat="1" x14ac:dyDescent="0.25"/>
    <row r="31" spans="1:3" s="79" customFormat="1" x14ac:dyDescent="0.25"/>
    <row r="32" spans="1:3" s="79" customFormat="1" x14ac:dyDescent="0.25"/>
    <row r="33" s="79" customFormat="1" x14ac:dyDescent="0.25"/>
    <row r="34" s="79" customFormat="1" x14ac:dyDescent="0.25"/>
    <row r="35" s="79" customFormat="1" x14ac:dyDescent="0.25"/>
    <row r="36" s="79" customFormat="1" x14ac:dyDescent="0.25"/>
    <row r="37" s="79" customFormat="1" x14ac:dyDescent="0.25"/>
    <row r="38" s="79" customFormat="1" x14ac:dyDescent="0.25"/>
    <row r="39" s="79" customFormat="1" x14ac:dyDescent="0.25"/>
    <row r="40" s="79" customFormat="1" x14ac:dyDescent="0.25"/>
    <row r="41" s="79" customFormat="1" x14ac:dyDescent="0.25"/>
    <row r="42" s="79" customFormat="1" x14ac:dyDescent="0.25"/>
    <row r="43" s="79" customFormat="1" x14ac:dyDescent="0.25"/>
    <row r="44" s="79" customFormat="1" x14ac:dyDescent="0.25"/>
    <row r="45" s="79" customFormat="1" x14ac:dyDescent="0.25"/>
    <row r="46" s="79" customFormat="1" x14ac:dyDescent="0.25"/>
    <row r="47" s="79" customFormat="1" x14ac:dyDescent="0.25"/>
    <row r="48" s="79" customFormat="1" x14ac:dyDescent="0.25"/>
    <row r="49" s="79" customFormat="1" x14ac:dyDescent="0.25"/>
    <row r="50" s="79" customFormat="1" x14ac:dyDescent="0.25"/>
    <row r="51" s="79" customFormat="1" x14ac:dyDescent="0.25"/>
    <row r="52" s="79" customFormat="1" x14ac:dyDescent="0.25"/>
    <row r="53" s="79" customFormat="1" x14ac:dyDescent="0.25"/>
    <row r="54" s="79" customFormat="1" x14ac:dyDescent="0.25"/>
    <row r="55" s="79" customFormat="1" x14ac:dyDescent="0.25"/>
    <row r="56" s="79" customFormat="1" x14ac:dyDescent="0.25"/>
    <row r="57" s="79" customFormat="1" x14ac:dyDescent="0.25"/>
    <row r="58" s="79" customFormat="1" x14ac:dyDescent="0.25"/>
    <row r="59" s="79" customFormat="1" x14ac:dyDescent="0.25"/>
    <row r="60" s="79" customFormat="1" x14ac:dyDescent="0.25"/>
    <row r="61" s="79" customFormat="1" x14ac:dyDescent="0.25"/>
    <row r="62" s="79" customFormat="1" x14ac:dyDescent="0.25"/>
    <row r="63" s="79" customFormat="1" x14ac:dyDescent="0.25"/>
    <row r="64" s="79" customFormat="1" x14ac:dyDescent="0.25"/>
    <row r="65" s="79" customFormat="1" x14ac:dyDescent="0.25"/>
    <row r="66" s="79" customFormat="1" x14ac:dyDescent="0.25"/>
    <row r="67" s="79" customFormat="1" x14ac:dyDescent="0.25"/>
    <row r="68" s="79" customFormat="1" x14ac:dyDescent="0.25"/>
    <row r="69" s="79" customFormat="1" x14ac:dyDescent="0.25"/>
    <row r="70" s="79" customFormat="1" x14ac:dyDescent="0.25"/>
    <row r="71" s="79" customFormat="1" x14ac:dyDescent="0.25"/>
    <row r="72" s="79" customFormat="1" x14ac:dyDescent="0.25"/>
    <row r="73" s="79" customFormat="1" x14ac:dyDescent="0.25"/>
    <row r="74" s="79" customFormat="1" x14ac:dyDescent="0.25"/>
    <row r="75" s="79" customFormat="1" x14ac:dyDescent="0.25"/>
    <row r="76" s="79" customFormat="1" x14ac:dyDescent="0.25"/>
    <row r="77" s="79" customFormat="1" x14ac:dyDescent="0.25"/>
    <row r="78" s="79" customFormat="1" x14ac:dyDescent="0.25"/>
    <row r="79" s="79" customFormat="1" x14ac:dyDescent="0.25"/>
    <row r="80" s="79" customFormat="1" x14ac:dyDescent="0.25"/>
    <row r="81" s="79" customFormat="1" x14ac:dyDescent="0.25"/>
    <row r="82" s="79" customFormat="1" x14ac:dyDescent="0.25"/>
    <row r="83" s="79" customFormat="1" x14ac:dyDescent="0.25"/>
    <row r="84" s="79" customFormat="1" x14ac:dyDescent="0.25"/>
    <row r="85" s="79" customFormat="1" x14ac:dyDescent="0.25"/>
    <row r="86" s="79" customFormat="1" x14ac:dyDescent="0.25"/>
    <row r="87" s="79" customFormat="1" x14ac:dyDescent="0.25"/>
    <row r="88" s="79" customFormat="1" x14ac:dyDescent="0.25"/>
    <row r="89" s="79" customFormat="1" x14ac:dyDescent="0.25"/>
    <row r="90" s="79" customFormat="1" x14ac:dyDescent="0.25"/>
    <row r="91" s="79" customFormat="1" x14ac:dyDescent="0.25"/>
    <row r="92" s="79" customFormat="1" x14ac:dyDescent="0.25"/>
    <row r="93" s="79" customFormat="1" x14ac:dyDescent="0.25"/>
    <row r="94" s="79" customFormat="1" x14ac:dyDescent="0.25"/>
    <row r="95" s="79" customFormat="1" x14ac:dyDescent="0.25"/>
    <row r="96" s="79" customFormat="1" x14ac:dyDescent="0.25"/>
    <row r="97" s="79" customFormat="1" x14ac:dyDescent="0.25"/>
    <row r="98" s="79" customFormat="1" x14ac:dyDescent="0.25"/>
    <row r="99" s="79" customFormat="1" x14ac:dyDescent="0.25"/>
    <row r="100" s="79" customFormat="1" x14ac:dyDescent="0.25"/>
    <row r="101" s="79" customFormat="1" x14ac:dyDescent="0.25"/>
    <row r="102" s="79" customFormat="1" x14ac:dyDescent="0.25"/>
    <row r="103" s="79" customFormat="1" x14ac:dyDescent="0.25"/>
  </sheetData>
  <mergeCells count="11">
    <mergeCell ref="A1:C1"/>
    <mergeCell ref="A14:A18"/>
    <mergeCell ref="A2:C2"/>
    <mergeCell ref="A7:C7"/>
    <mergeCell ref="A8:C8"/>
    <mergeCell ref="A6:C6"/>
    <mergeCell ref="A13:C13"/>
    <mergeCell ref="A9:A12"/>
    <mergeCell ref="A3:C3"/>
    <mergeCell ref="A4:B4"/>
    <mergeCell ref="A5:B5"/>
  </mergeCells>
  <hyperlinks>
    <hyperlink ref="A4:B4" location="'NEW EQUIPMENT'!A1" display="Equipment Installations"/>
    <hyperlink ref="A5:B5" location="'REMOVED-RETIRED EQUIPMENT'!A1" display="Equipment Removals"/>
    <hyperlink ref="B15" location="'Keyword &amp; Type ref'!A1" display="&quot;Keyword &amp; Type ref&quot; tab"/>
    <hyperlink ref="B16" location="'MFR_List ref'!A1" display="&quot;MRF_List ref&quot; tab"/>
    <hyperlink ref="B17" location="'Active-Bldg List ref'!A1" display="&quot;Active-Bldg List ref&quot; tab"/>
  </hyperlinks>
  <pageMargins left="0.7" right="0.7" top="0.75" bottom="0.75" header="0.3" footer="0.3"/>
  <pageSetup scale="79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-0.249977111117893"/>
  </sheetPr>
  <dimension ref="A1:AU902"/>
  <sheetViews>
    <sheetView tabSelected="1" zoomScale="70" zoomScaleNormal="70" workbookViewId="0">
      <pane ySplit="1" topLeftCell="A2" activePane="bottomLeft" state="frozen"/>
      <selection activeCell="I1" sqref="I1"/>
      <selection pane="bottomLeft" activeCell="Q4" sqref="Q4"/>
    </sheetView>
  </sheetViews>
  <sheetFormatPr defaultColWidth="8.85546875" defaultRowHeight="15" x14ac:dyDescent="0.25"/>
  <cols>
    <col min="1" max="1" width="12.7109375" style="67" hidden="1" customWidth="1"/>
    <col min="2" max="2" width="12.28515625" style="67" hidden="1" customWidth="1"/>
    <col min="3" max="3" width="12.140625" style="67" hidden="1" customWidth="1"/>
    <col min="4" max="4" width="14.28515625" style="67" hidden="1" customWidth="1"/>
    <col min="5" max="5" width="15" style="67" hidden="1" customWidth="1"/>
    <col min="6" max="6" width="15.42578125" style="68" hidden="1" customWidth="1"/>
    <col min="7" max="7" width="16.28515625" style="68" hidden="1" customWidth="1"/>
    <col min="8" max="9" width="8.7109375" style="68" hidden="1" customWidth="1"/>
    <col min="10" max="10" width="81.7109375" style="68" hidden="1" customWidth="1"/>
    <col min="11" max="11" width="4" style="68" hidden="1" customWidth="1"/>
    <col min="12" max="12" width="15.85546875" style="68" hidden="1" customWidth="1"/>
    <col min="13" max="13" width="22.28515625" style="77" hidden="1" customWidth="1"/>
    <col min="14" max="14" width="7" style="77" hidden="1" customWidth="1"/>
    <col min="15" max="15" width="18.140625" style="122" hidden="1" customWidth="1"/>
    <col min="16" max="16" width="13" style="123" hidden="1" customWidth="1"/>
    <col min="17" max="17" width="12.85546875" style="75" customWidth="1"/>
    <col min="18" max="18" width="33.42578125" style="10" customWidth="1"/>
    <col min="19" max="19" width="6.28515625" style="22" customWidth="1"/>
    <col min="20" max="20" width="6.28515625" style="99" customWidth="1"/>
    <col min="21" max="22" width="42.42578125" style="12" customWidth="1"/>
    <col min="23" max="23" width="21.28515625" style="23" customWidth="1"/>
    <col min="24" max="24" width="29.28515625" style="23" customWidth="1"/>
    <col min="25" max="25" width="52.7109375" style="23" customWidth="1"/>
    <col min="26" max="26" width="24.85546875" style="10" customWidth="1"/>
    <col min="27" max="27" width="26.28515625" style="24" customWidth="1"/>
    <col min="28" max="28" width="22.42578125" style="24" customWidth="1"/>
    <col min="29" max="29" width="23" style="14" customWidth="1"/>
    <col min="30" max="30" width="12.42578125" style="11" customWidth="1"/>
    <col min="31" max="31" width="19.7109375" style="23" bestFit="1" customWidth="1"/>
    <col min="32" max="32" width="28.42578125" style="23" customWidth="1"/>
    <col min="33" max="33" width="15.7109375" style="23" customWidth="1"/>
    <col min="34" max="34" width="10.85546875" style="11" customWidth="1"/>
    <col min="35" max="35" width="10.85546875" style="23" customWidth="1"/>
    <col min="36" max="36" width="26.5703125" style="23" customWidth="1"/>
    <col min="37" max="37" width="14.140625" style="25" customWidth="1"/>
    <col min="38" max="38" width="78.7109375" style="23" customWidth="1"/>
    <col min="39" max="39" width="19.7109375" style="24" customWidth="1"/>
    <col min="40" max="40" width="69.42578125" style="24" customWidth="1"/>
    <col min="41" max="42" width="23.140625" style="24" customWidth="1"/>
    <col min="43" max="43" width="21.5703125" style="23" customWidth="1"/>
    <col min="44" max="45" width="15.28515625" style="23" customWidth="1"/>
    <col min="46" max="46" width="21.7109375" style="23" customWidth="1"/>
    <col min="47" max="47" width="16.28515625" style="23" customWidth="1"/>
    <col min="48" max="16384" width="8.85546875" style="10"/>
  </cols>
  <sheetData>
    <row r="1" spans="1:47" s="9" customFormat="1" ht="54" customHeight="1" thickBot="1" x14ac:dyDescent="0.35">
      <c r="A1" s="110" t="s">
        <v>1932</v>
      </c>
      <c r="B1" s="110" t="s">
        <v>1933</v>
      </c>
      <c r="C1" s="110" t="s">
        <v>27</v>
      </c>
      <c r="D1" s="110" t="s">
        <v>0</v>
      </c>
      <c r="E1" s="110" t="s">
        <v>3</v>
      </c>
      <c r="F1" s="110" t="s">
        <v>637</v>
      </c>
      <c r="G1" s="110" t="s">
        <v>1547</v>
      </c>
      <c r="H1" s="110" t="s">
        <v>4</v>
      </c>
      <c r="I1" s="110" t="s">
        <v>636</v>
      </c>
      <c r="J1" s="111" t="s">
        <v>1021</v>
      </c>
      <c r="K1" s="111" t="s">
        <v>747</v>
      </c>
      <c r="L1" s="110" t="s">
        <v>644</v>
      </c>
      <c r="M1" s="112" t="s">
        <v>2280</v>
      </c>
      <c r="N1" s="112" t="s">
        <v>2281</v>
      </c>
      <c r="O1" s="112" t="s">
        <v>1546</v>
      </c>
      <c r="P1" s="112" t="s">
        <v>1935</v>
      </c>
      <c r="Q1" s="72" t="s">
        <v>1552</v>
      </c>
      <c r="R1" s="27" t="s">
        <v>1545</v>
      </c>
      <c r="S1" s="28" t="s">
        <v>1</v>
      </c>
      <c r="T1" s="96" t="s">
        <v>2</v>
      </c>
      <c r="U1" s="27" t="s">
        <v>3187</v>
      </c>
      <c r="V1" s="27" t="s">
        <v>1633</v>
      </c>
      <c r="W1" s="28" t="s">
        <v>2007</v>
      </c>
      <c r="X1" s="28" t="s">
        <v>36</v>
      </c>
      <c r="Y1" s="28" t="s">
        <v>35</v>
      </c>
      <c r="Z1" s="27" t="s">
        <v>1896</v>
      </c>
      <c r="AA1" s="28" t="s">
        <v>1630</v>
      </c>
      <c r="AB1" s="28" t="s">
        <v>1631</v>
      </c>
      <c r="AC1" s="28" t="s">
        <v>2006</v>
      </c>
      <c r="AD1" s="29" t="s">
        <v>5</v>
      </c>
      <c r="AE1" s="30" t="s">
        <v>1632</v>
      </c>
      <c r="AF1" s="30" t="s">
        <v>30</v>
      </c>
      <c r="AG1" s="30" t="s">
        <v>1613</v>
      </c>
      <c r="AH1" s="29" t="s">
        <v>31</v>
      </c>
      <c r="AI1" s="30" t="s">
        <v>32</v>
      </c>
      <c r="AJ1" s="30" t="s">
        <v>33</v>
      </c>
      <c r="AK1" s="31" t="s">
        <v>2116</v>
      </c>
      <c r="AL1" s="32" t="s">
        <v>2675</v>
      </c>
      <c r="AM1" s="32" t="s">
        <v>976</v>
      </c>
      <c r="AN1" s="32" t="s">
        <v>1629</v>
      </c>
      <c r="AO1" s="32" t="s">
        <v>2005</v>
      </c>
      <c r="AP1" s="32" t="s">
        <v>1934</v>
      </c>
      <c r="AQ1" s="32" t="s">
        <v>2666</v>
      </c>
      <c r="AR1" s="32" t="s">
        <v>2667</v>
      </c>
      <c r="AS1" s="32" t="s">
        <v>2117</v>
      </c>
      <c r="AT1" s="32" t="s">
        <v>974</v>
      </c>
      <c r="AU1" s="33" t="s">
        <v>1551</v>
      </c>
    </row>
    <row r="2" spans="1:47" s="58" customFormat="1" ht="97.15" customHeight="1" x14ac:dyDescent="0.25">
      <c r="A2" s="113" t="s">
        <v>1650</v>
      </c>
      <c r="B2" s="113" t="s">
        <v>1009</v>
      </c>
      <c r="C2" s="113">
        <v>100182</v>
      </c>
      <c r="D2" s="113" t="s">
        <v>1486</v>
      </c>
      <c r="E2" s="113" t="e">
        <v>#N/A</v>
      </c>
      <c r="F2" s="114" t="e">
        <v>#N/A</v>
      </c>
      <c r="G2" s="114" t="s">
        <v>2318</v>
      </c>
      <c r="H2" s="115" t="e">
        <v>#N/A</v>
      </c>
      <c r="I2" s="116" t="e">
        <v>#N/A</v>
      </c>
      <c r="J2" s="117" t="e">
        <v>#N/A</v>
      </c>
      <c r="K2" s="116" t="e">
        <f t="shared" ref="K2:K3" si="0">LEN(J2)</f>
        <v>#N/A</v>
      </c>
      <c r="L2" s="116" t="s">
        <v>692</v>
      </c>
      <c r="M2" s="118" t="e">
        <f t="shared" ref="M2:M3" si="1">CONCATENATE(RIGHT(C2,LEN(C2)-3),F2,"-",N2)</f>
        <v>#N/A</v>
      </c>
      <c r="N2" s="119" t="s">
        <v>1901</v>
      </c>
      <c r="O2" s="120"/>
      <c r="P2" s="121"/>
      <c r="Q2" s="73" t="s">
        <v>2317</v>
      </c>
      <c r="R2" s="46" t="s">
        <v>1487</v>
      </c>
      <c r="S2" s="47">
        <v>0</v>
      </c>
      <c r="T2" s="97" t="s">
        <v>1901</v>
      </c>
      <c r="U2" s="48" t="s">
        <v>756</v>
      </c>
      <c r="V2" s="48" t="s">
        <v>757</v>
      </c>
      <c r="W2" s="49" t="s">
        <v>2320</v>
      </c>
      <c r="X2" s="49" t="s">
        <v>2319</v>
      </c>
      <c r="Y2" s="49" t="s">
        <v>2672</v>
      </c>
      <c r="Z2" s="46" t="s">
        <v>303</v>
      </c>
      <c r="AA2" s="52" t="s">
        <v>2321</v>
      </c>
      <c r="AB2" s="53" t="s">
        <v>2322</v>
      </c>
      <c r="AC2" s="54" t="s">
        <v>2323</v>
      </c>
      <c r="AD2" s="55">
        <v>42014</v>
      </c>
      <c r="AE2" s="56" t="s">
        <v>2324</v>
      </c>
      <c r="AF2" s="50"/>
      <c r="AG2" s="50" t="s">
        <v>2324</v>
      </c>
      <c r="AH2" s="55">
        <v>43110</v>
      </c>
      <c r="AI2" s="50"/>
      <c r="AJ2" s="49" t="s">
        <v>2325</v>
      </c>
      <c r="AK2" s="57" t="s">
        <v>2674</v>
      </c>
      <c r="AL2" s="61" t="s">
        <v>2670</v>
      </c>
      <c r="AM2" s="51"/>
      <c r="AN2" s="52" t="s">
        <v>2353</v>
      </c>
      <c r="AO2" s="51" t="s">
        <v>2326</v>
      </c>
      <c r="AP2" s="51"/>
      <c r="AQ2" s="50"/>
      <c r="AR2" s="50"/>
      <c r="AS2" s="50"/>
      <c r="AT2" s="50" t="s">
        <v>2332</v>
      </c>
      <c r="AU2" s="50"/>
    </row>
    <row r="3" spans="1:47" s="58" customFormat="1" ht="103.15" customHeight="1" x14ac:dyDescent="0.25">
      <c r="A3" s="113" t="s">
        <v>1650</v>
      </c>
      <c r="B3" s="113" t="s">
        <v>1009</v>
      </c>
      <c r="C3" s="113">
        <v>100182</v>
      </c>
      <c r="D3" s="113" t="s">
        <v>1486</v>
      </c>
      <c r="E3" s="113" t="s">
        <v>2687</v>
      </c>
      <c r="F3" s="114" t="e">
        <v>#N/A</v>
      </c>
      <c r="G3" s="114" t="s">
        <v>2318</v>
      </c>
      <c r="H3" s="115" t="e">
        <v>#N/A</v>
      </c>
      <c r="I3" s="116" t="e">
        <v>#N/A</v>
      </c>
      <c r="J3" s="117" t="e">
        <v>#N/A</v>
      </c>
      <c r="K3" s="116" t="e">
        <f t="shared" si="0"/>
        <v>#N/A</v>
      </c>
      <c r="L3" s="116" t="s">
        <v>284</v>
      </c>
      <c r="M3" s="118" t="e">
        <f t="shared" si="1"/>
        <v>#N/A</v>
      </c>
      <c r="N3" s="119" t="s">
        <v>2352</v>
      </c>
      <c r="O3" s="120"/>
      <c r="P3" s="121"/>
      <c r="Q3" s="73" t="s">
        <v>2317</v>
      </c>
      <c r="R3" s="46" t="s">
        <v>1487</v>
      </c>
      <c r="S3" s="47">
        <v>0</v>
      </c>
      <c r="T3" s="97" t="s">
        <v>1901</v>
      </c>
      <c r="U3" s="48" t="s">
        <v>593</v>
      </c>
      <c r="V3" s="48" t="s">
        <v>844</v>
      </c>
      <c r="W3" s="49" t="s">
        <v>2351</v>
      </c>
      <c r="X3" s="49" t="s">
        <v>2327</v>
      </c>
      <c r="Y3" s="49" t="s">
        <v>2673</v>
      </c>
      <c r="Z3" s="46" t="s">
        <v>284</v>
      </c>
      <c r="AA3" s="51" t="s">
        <v>2328</v>
      </c>
      <c r="AB3" s="59" t="s">
        <v>2329</v>
      </c>
      <c r="AC3" s="60"/>
      <c r="AD3" s="55">
        <v>42014</v>
      </c>
      <c r="AE3" s="56" t="s">
        <v>2324</v>
      </c>
      <c r="AF3" s="50"/>
      <c r="AG3" s="50" t="s">
        <v>2324</v>
      </c>
      <c r="AH3" s="55">
        <v>42379</v>
      </c>
      <c r="AI3" s="50"/>
      <c r="AJ3" s="49" t="s">
        <v>2330</v>
      </c>
      <c r="AK3" s="57" t="s">
        <v>2674</v>
      </c>
      <c r="AL3" s="61"/>
      <c r="AM3" s="51" t="s">
        <v>2671</v>
      </c>
      <c r="AN3" s="52" t="s">
        <v>2354</v>
      </c>
      <c r="AO3" s="52"/>
      <c r="AP3" s="52" t="s">
        <v>2331</v>
      </c>
      <c r="AQ3" s="50"/>
      <c r="AR3" s="50"/>
      <c r="AS3" s="50" t="s">
        <v>2333</v>
      </c>
      <c r="AT3" s="50"/>
      <c r="AU3" s="50"/>
    </row>
    <row r="4" spans="1:47" s="26" customFormat="1" ht="39" customHeight="1" x14ac:dyDescent="0.25">
      <c r="A4" s="65" t="e">
        <f>VLOOKUP(D4,'Active-Bldg List ref'!$A:$E,4,FALSE)</f>
        <v>#N/A</v>
      </c>
      <c r="B4" s="65" t="e">
        <f>VLOOKUP(D4,'Active-Bldg List ref'!$A:$E,5,FALSE)</f>
        <v>#N/A</v>
      </c>
      <c r="C4" s="65" t="e">
        <f>VLOOKUP(D4,'Active-Bldg List ref'!$A:$B,2,FALSE)</f>
        <v>#N/A</v>
      </c>
      <c r="D4" s="125" t="e">
        <f>INDEX('Active-Bldg List ref'!$A$1:$A$222,MATCH(R4,'Active-Bldg List ref'!$C$1:$C$222,0))</f>
        <v>#N/A</v>
      </c>
      <c r="E4" s="65" t="e">
        <f>INDEX('Equip Group &amp; Type ref'!D:D,MATCH(U4,'Equip Group &amp; Type ref'!E:E,0))</f>
        <v>#N/A</v>
      </c>
      <c r="F4" s="66" t="e">
        <f>INDEX('Equip Group &amp; Type ref'!F:F,MATCH(V4,'Equip Group &amp; Type ref'!G:G,0))</f>
        <v>#N/A</v>
      </c>
      <c r="G4" s="83"/>
      <c r="H4" s="69" t="e">
        <f>INDEX('Equip Group &amp; Type ref'!$F:$H,MATCH(F4,'Equip Group &amp; Type ref'!$F:$F,0),MATCH(A4,'Equip Group &amp; Type ref'!$2:$2,0))</f>
        <v>#N/A</v>
      </c>
      <c r="I4" s="70" t="e">
        <f>VLOOKUP(F4,'Equip Group &amp; Type ref'!F:H,6,FALSE)</f>
        <v>#N/A</v>
      </c>
      <c r="J4" s="71" t="e">
        <f>CONCATENATE(D4,":",VLOOKUP(F4,'Equip Group &amp; Type ref'!F:G,2,FALSE),":",$W4)</f>
        <v>#N/A</v>
      </c>
      <c r="K4" s="84" t="e">
        <f t="shared" ref="K4:K34" si="2">LEN(J4)</f>
        <v>#N/A</v>
      </c>
      <c r="L4" s="70" t="e">
        <f>INDEX('MFR_List ref'!$A:$A,MATCH($Z4,'MFR_List ref'!$B:$B,0))</f>
        <v>#N/A</v>
      </c>
      <c r="M4" s="76" t="e">
        <f t="shared" ref="M4:M31" si="3">CONCATENATE(RIGHT(C4,LEN(C4)-3),F4,"-",N4)</f>
        <v>#N/A</v>
      </c>
      <c r="N4" s="78"/>
      <c r="O4" s="85"/>
      <c r="P4" s="86"/>
      <c r="Q4" s="74"/>
      <c r="R4" s="35"/>
      <c r="S4" s="36"/>
      <c r="T4" s="98"/>
      <c r="U4" s="37"/>
      <c r="V4" s="37"/>
      <c r="W4" s="38"/>
      <c r="X4" s="38"/>
      <c r="Y4" s="38"/>
      <c r="Z4" s="35"/>
      <c r="AA4" s="40"/>
      <c r="AB4" s="41"/>
      <c r="AC4" s="42"/>
      <c r="AD4" s="34"/>
      <c r="AE4" s="39"/>
      <c r="AF4" s="39"/>
      <c r="AG4" s="39"/>
      <c r="AH4" s="34"/>
      <c r="AI4" s="39"/>
      <c r="AJ4" s="39"/>
      <c r="AK4" s="43"/>
      <c r="AL4" s="38"/>
      <c r="AM4" s="40"/>
      <c r="AN4" s="40"/>
      <c r="AO4" s="40"/>
      <c r="AP4" s="40"/>
      <c r="AQ4" s="39"/>
      <c r="AR4" s="39"/>
      <c r="AS4" s="39"/>
      <c r="AT4" s="39"/>
      <c r="AU4" s="39"/>
    </row>
    <row r="5" spans="1:47" s="26" customFormat="1" ht="39" customHeight="1" x14ac:dyDescent="0.25">
      <c r="A5" s="65" t="e">
        <f>VLOOKUP(D5,'Active-Bldg List ref'!$A:$E,4,FALSE)</f>
        <v>#N/A</v>
      </c>
      <c r="B5" s="65" t="e">
        <f>VLOOKUP(D5,'Active-Bldg List ref'!$A:$E,5,FALSE)</f>
        <v>#N/A</v>
      </c>
      <c r="C5" s="125" t="e">
        <f>VLOOKUP(D5,'Active-Bldg List ref'!$A$1:$B$222,2,FALSE)</f>
        <v>#N/A</v>
      </c>
      <c r="D5" s="125" t="e">
        <f>INDEX('Active-Bldg List ref'!$A$1:$A$222,MATCH(R5,'Active-Bldg List ref'!$C$1:$C$222,0))</f>
        <v>#N/A</v>
      </c>
      <c r="E5" s="65" t="e">
        <f>INDEX('Equip Group &amp; Type ref'!D:D,MATCH(U5,'Equip Group &amp; Type ref'!E:E,0))</f>
        <v>#N/A</v>
      </c>
      <c r="F5" s="66" t="e">
        <f>INDEX('Equip Group &amp; Type ref'!F:F,MATCH(V5,'Equip Group &amp; Type ref'!G:G,0))</f>
        <v>#N/A</v>
      </c>
      <c r="G5" s="83"/>
      <c r="H5" s="69" t="e">
        <f>INDEX('Equip Group &amp; Type ref'!$F:$H,MATCH(F5,'Equip Group &amp; Type ref'!$F:$F,0),MATCH(A5,'Equip Group &amp; Type ref'!$2:$2,0))</f>
        <v>#N/A</v>
      </c>
      <c r="I5" s="70" t="e">
        <f>VLOOKUP(F5,'Equip Group &amp; Type ref'!F:H,6,FALSE)</f>
        <v>#N/A</v>
      </c>
      <c r="J5" s="71" t="e">
        <f>CONCATENATE(D5,":",VLOOKUP(F5,'Equip Group &amp; Type ref'!F:G,2,FALSE),":",$W5)</f>
        <v>#N/A</v>
      </c>
      <c r="K5" s="84" t="e">
        <f t="shared" si="2"/>
        <v>#N/A</v>
      </c>
      <c r="L5" s="70" t="e">
        <f>INDEX('MFR_List ref'!$A:$A,MATCH($Z5,'MFR_List ref'!$B:$B,0))</f>
        <v>#N/A</v>
      </c>
      <c r="M5" s="76" t="e">
        <f t="shared" si="3"/>
        <v>#N/A</v>
      </c>
      <c r="N5" s="78"/>
      <c r="O5" s="85"/>
      <c r="P5" s="86"/>
      <c r="Q5" s="74"/>
      <c r="R5" s="35"/>
      <c r="S5" s="36"/>
      <c r="T5" s="98"/>
      <c r="U5" s="37"/>
      <c r="V5" s="37"/>
      <c r="W5" s="38"/>
      <c r="X5" s="38"/>
      <c r="Y5" s="38"/>
      <c r="Z5" s="35"/>
      <c r="AA5" s="40"/>
      <c r="AB5" s="41"/>
      <c r="AC5" s="42"/>
      <c r="AD5" s="34"/>
      <c r="AE5" s="39"/>
      <c r="AF5" s="39"/>
      <c r="AG5" s="39"/>
      <c r="AH5" s="34"/>
      <c r="AI5" s="39"/>
      <c r="AJ5" s="39"/>
      <c r="AK5" s="43"/>
      <c r="AL5" s="38"/>
      <c r="AM5" s="40"/>
      <c r="AN5" s="40"/>
      <c r="AO5" s="40"/>
      <c r="AP5" s="40"/>
      <c r="AQ5" s="39"/>
      <c r="AR5" s="39"/>
      <c r="AS5" s="39"/>
      <c r="AT5" s="39"/>
      <c r="AU5" s="39"/>
    </row>
    <row r="6" spans="1:47" s="26" customFormat="1" ht="39" customHeight="1" x14ac:dyDescent="0.25">
      <c r="A6" s="65" t="e">
        <f>VLOOKUP(D6,'Active-Bldg List ref'!$A:$E,4,FALSE)</f>
        <v>#N/A</v>
      </c>
      <c r="B6" s="65" t="e">
        <f>VLOOKUP(D6,'Active-Bldg List ref'!$A:$E,5,FALSE)</f>
        <v>#N/A</v>
      </c>
      <c r="C6" s="65" t="e">
        <f>VLOOKUP(D6,'Active-Bldg List ref'!$A:$B,2,FALSE)</f>
        <v>#N/A</v>
      </c>
      <c r="D6" s="65" t="e">
        <f>INDEX('Active-Bldg List ref'!$A:$A,MATCH(R6,'Active-Bldg List ref'!$C:$C,0))</f>
        <v>#N/A</v>
      </c>
      <c r="E6" s="65" t="e">
        <f>INDEX('Equip Group &amp; Type ref'!D:D,MATCH(U6,'Equip Group &amp; Type ref'!E:E,0))</f>
        <v>#N/A</v>
      </c>
      <c r="F6" s="66" t="e">
        <f>INDEX('Equip Group &amp; Type ref'!F:F,MATCH(V6,'Equip Group &amp; Type ref'!G:G,0))</f>
        <v>#N/A</v>
      </c>
      <c r="G6" s="83"/>
      <c r="H6" s="69" t="e">
        <f>INDEX('Equip Group &amp; Type ref'!$F:$H,MATCH(F6,'Equip Group &amp; Type ref'!$F:$F,0),MATCH(A6,'Equip Group &amp; Type ref'!$2:$2,0))</f>
        <v>#N/A</v>
      </c>
      <c r="I6" s="70" t="e">
        <f>VLOOKUP(F6,'Equip Group &amp; Type ref'!F:H,6,FALSE)</f>
        <v>#N/A</v>
      </c>
      <c r="J6" s="71" t="e">
        <f>CONCATENATE(D6,":",VLOOKUP(F6,'Equip Group &amp; Type ref'!F:G,2,FALSE),":",$W6)</f>
        <v>#N/A</v>
      </c>
      <c r="K6" s="84" t="e">
        <f t="shared" si="2"/>
        <v>#N/A</v>
      </c>
      <c r="L6" s="70" t="e">
        <f>INDEX('MFR_List ref'!$A:$A,MATCH($Z6,'MFR_List ref'!$B:$B,0))</f>
        <v>#N/A</v>
      </c>
      <c r="M6" s="76" t="e">
        <f t="shared" si="3"/>
        <v>#N/A</v>
      </c>
      <c r="N6" s="78"/>
      <c r="O6" s="85"/>
      <c r="P6" s="86"/>
      <c r="Q6" s="74"/>
      <c r="R6" s="35"/>
      <c r="S6" s="36"/>
      <c r="T6" s="98"/>
      <c r="U6" s="37"/>
      <c r="V6" s="37"/>
      <c r="W6" s="38"/>
      <c r="X6" s="38"/>
      <c r="Y6" s="38"/>
      <c r="Z6" s="35"/>
      <c r="AA6" s="40"/>
      <c r="AB6" s="41"/>
      <c r="AC6" s="42"/>
      <c r="AD6" s="34"/>
      <c r="AE6" s="39"/>
      <c r="AF6" s="39"/>
      <c r="AG6" s="39"/>
      <c r="AH6" s="34"/>
      <c r="AI6" s="39"/>
      <c r="AJ6" s="39"/>
      <c r="AK6" s="43"/>
      <c r="AL6" s="38"/>
      <c r="AM6" s="40"/>
      <c r="AN6" s="40"/>
      <c r="AO6" s="40"/>
      <c r="AP6" s="40"/>
      <c r="AQ6" s="39"/>
      <c r="AR6" s="39"/>
      <c r="AS6" s="39"/>
      <c r="AT6" s="39"/>
      <c r="AU6" s="39"/>
    </row>
    <row r="7" spans="1:47" s="26" customFormat="1" ht="39" customHeight="1" x14ac:dyDescent="0.25">
      <c r="A7" s="65" t="e">
        <f>VLOOKUP(D7,'Active-Bldg List ref'!$A:$E,4,FALSE)</f>
        <v>#N/A</v>
      </c>
      <c r="B7" s="65" t="e">
        <f>VLOOKUP(D7,'Active-Bldg List ref'!$A:$E,5,FALSE)</f>
        <v>#N/A</v>
      </c>
      <c r="C7" s="65" t="e">
        <f>VLOOKUP(D7,'Active-Bldg List ref'!$A:$B,2,FALSE)</f>
        <v>#N/A</v>
      </c>
      <c r="D7" s="65" t="e">
        <f>INDEX('Active-Bldg List ref'!$A:$A,MATCH(R7,'Active-Bldg List ref'!$C:$C,0))</f>
        <v>#N/A</v>
      </c>
      <c r="E7" s="65" t="e">
        <f>INDEX('Equip Group &amp; Type ref'!D:D,MATCH(U7,'Equip Group &amp; Type ref'!E:E,0))</f>
        <v>#N/A</v>
      </c>
      <c r="F7" s="66" t="e">
        <f>INDEX('Equip Group &amp; Type ref'!F:F,MATCH(V7,'Equip Group &amp; Type ref'!G:G,0))</f>
        <v>#N/A</v>
      </c>
      <c r="G7" s="83"/>
      <c r="H7" s="69" t="e">
        <f>INDEX('Equip Group &amp; Type ref'!$F:$H,MATCH(F7,'Equip Group &amp; Type ref'!$F:$F,0),MATCH(A7,'Equip Group &amp; Type ref'!$2:$2,0))</f>
        <v>#N/A</v>
      </c>
      <c r="I7" s="70" t="e">
        <f>VLOOKUP(F7,'Equip Group &amp; Type ref'!F:H,6,FALSE)</f>
        <v>#N/A</v>
      </c>
      <c r="J7" s="71" t="e">
        <f>CONCATENATE(D7,":",VLOOKUP(F7,'Equip Group &amp; Type ref'!F:G,2,FALSE),":",$W7)</f>
        <v>#N/A</v>
      </c>
      <c r="K7" s="84" t="e">
        <f t="shared" si="2"/>
        <v>#N/A</v>
      </c>
      <c r="L7" s="70" t="e">
        <f>INDEX('MFR_List ref'!$A:$A,MATCH($Z7,'MFR_List ref'!$B:$B,0))</f>
        <v>#N/A</v>
      </c>
      <c r="M7" s="76" t="e">
        <f t="shared" si="3"/>
        <v>#N/A</v>
      </c>
      <c r="N7" s="78"/>
      <c r="O7" s="85"/>
      <c r="P7" s="86"/>
      <c r="Q7" s="74"/>
      <c r="R7" s="35"/>
      <c r="S7" s="36"/>
      <c r="T7" s="98"/>
      <c r="U7" s="37"/>
      <c r="V7" s="37"/>
      <c r="W7" s="38"/>
      <c r="X7" s="38"/>
      <c r="Y7" s="38"/>
      <c r="Z7" s="35"/>
      <c r="AA7" s="40"/>
      <c r="AB7" s="41"/>
      <c r="AC7" s="42"/>
      <c r="AD7" s="34"/>
      <c r="AE7" s="39"/>
      <c r="AF7" s="39"/>
      <c r="AG7" s="39"/>
      <c r="AH7" s="34"/>
      <c r="AI7" s="39"/>
      <c r="AJ7" s="39"/>
      <c r="AK7" s="43"/>
      <c r="AL7" s="38"/>
      <c r="AM7" s="40"/>
      <c r="AN7" s="40"/>
      <c r="AO7" s="40"/>
      <c r="AP7" s="40"/>
      <c r="AQ7" s="39"/>
      <c r="AR7" s="39"/>
      <c r="AS7" s="39"/>
      <c r="AT7" s="39"/>
      <c r="AU7" s="39"/>
    </row>
    <row r="8" spans="1:47" s="26" customFormat="1" ht="39" customHeight="1" x14ac:dyDescent="0.25">
      <c r="A8" s="65" t="e">
        <f>VLOOKUP(D8,'Active-Bldg List ref'!$A:$E,4,FALSE)</f>
        <v>#N/A</v>
      </c>
      <c r="B8" s="65" t="e">
        <f>VLOOKUP(D8,'Active-Bldg List ref'!$A:$E,5,FALSE)</f>
        <v>#N/A</v>
      </c>
      <c r="C8" s="65" t="e">
        <f>VLOOKUP(D8,'Active-Bldg List ref'!$A:$B,2,FALSE)</f>
        <v>#N/A</v>
      </c>
      <c r="D8" s="65" t="e">
        <f>INDEX('Active-Bldg List ref'!$A:$A,MATCH(R8,'Active-Bldg List ref'!$C:$C,0))</f>
        <v>#N/A</v>
      </c>
      <c r="E8" s="65" t="e">
        <f>INDEX('Equip Group &amp; Type ref'!D:D,MATCH(U8,'Equip Group &amp; Type ref'!E:E,0))</f>
        <v>#N/A</v>
      </c>
      <c r="F8" s="66" t="e">
        <f>INDEX('Equip Group &amp; Type ref'!F:F,MATCH(V8,'Equip Group &amp; Type ref'!G:G,0))</f>
        <v>#N/A</v>
      </c>
      <c r="G8" s="83"/>
      <c r="H8" s="69" t="e">
        <f>INDEX('Equip Group &amp; Type ref'!$F:$H,MATCH(F8,'Equip Group &amp; Type ref'!$F:$F,0),MATCH(A8,'Equip Group &amp; Type ref'!$2:$2,0))</f>
        <v>#N/A</v>
      </c>
      <c r="I8" s="70" t="e">
        <f>VLOOKUP(F8,'Equip Group &amp; Type ref'!F:H,6,FALSE)</f>
        <v>#N/A</v>
      </c>
      <c r="J8" s="71" t="e">
        <f>CONCATENATE(D8,":",VLOOKUP(F8,'Equip Group &amp; Type ref'!F:G,2,FALSE),":",$W8)</f>
        <v>#N/A</v>
      </c>
      <c r="K8" s="84" t="e">
        <f t="shared" si="2"/>
        <v>#N/A</v>
      </c>
      <c r="L8" s="70" t="e">
        <f>INDEX('MFR_List ref'!$A:$A,MATCH($Z8,'MFR_List ref'!$B:$B,0))</f>
        <v>#N/A</v>
      </c>
      <c r="M8" s="76" t="e">
        <f t="shared" si="3"/>
        <v>#N/A</v>
      </c>
      <c r="N8" s="78"/>
      <c r="O8" s="85"/>
      <c r="P8" s="86"/>
      <c r="Q8" s="74"/>
      <c r="R8" s="35"/>
      <c r="S8" s="36"/>
      <c r="T8" s="98"/>
      <c r="U8" s="37"/>
      <c r="V8" s="37"/>
      <c r="W8" s="38"/>
      <c r="X8" s="38"/>
      <c r="Y8" s="38"/>
      <c r="Z8" s="35"/>
      <c r="AA8" s="40"/>
      <c r="AB8" s="41"/>
      <c r="AC8" s="42"/>
      <c r="AD8" s="34"/>
      <c r="AE8" s="39"/>
      <c r="AF8" s="39"/>
      <c r="AG8" s="39"/>
      <c r="AH8" s="34"/>
      <c r="AI8" s="39"/>
      <c r="AJ8" s="39"/>
      <c r="AK8" s="43"/>
      <c r="AL8" s="38"/>
      <c r="AM8" s="40"/>
      <c r="AN8" s="40"/>
      <c r="AO8" s="40"/>
      <c r="AP8" s="40"/>
      <c r="AQ8" s="39"/>
      <c r="AR8" s="39"/>
      <c r="AS8" s="39"/>
      <c r="AT8" s="39"/>
      <c r="AU8" s="39"/>
    </row>
    <row r="9" spans="1:47" s="26" customFormat="1" ht="39" customHeight="1" x14ac:dyDescent="0.25">
      <c r="A9" s="65" t="e">
        <f>VLOOKUP(D9,'Active-Bldg List ref'!$A:$E,4,FALSE)</f>
        <v>#N/A</v>
      </c>
      <c r="B9" s="65" t="e">
        <f>VLOOKUP(D9,'Active-Bldg List ref'!$A:$E,5,FALSE)</f>
        <v>#N/A</v>
      </c>
      <c r="C9" s="65" t="e">
        <f>VLOOKUP(D9,'Active-Bldg List ref'!$A:$B,2,FALSE)</f>
        <v>#N/A</v>
      </c>
      <c r="D9" s="65" t="e">
        <f>INDEX('Active-Bldg List ref'!$A:$A,MATCH(R9,'Active-Bldg List ref'!$C:$C,0))</f>
        <v>#N/A</v>
      </c>
      <c r="E9" s="65" t="e">
        <f>INDEX('Equip Group &amp; Type ref'!D:D,MATCH(U9,'Equip Group &amp; Type ref'!E:E,0))</f>
        <v>#N/A</v>
      </c>
      <c r="F9" s="66" t="e">
        <f>INDEX('Equip Group &amp; Type ref'!F:F,MATCH(V9,'Equip Group &amp; Type ref'!G:G,0))</f>
        <v>#N/A</v>
      </c>
      <c r="G9" s="83"/>
      <c r="H9" s="69" t="e">
        <f>INDEX('Equip Group &amp; Type ref'!$F:$H,MATCH(F9,'Equip Group &amp; Type ref'!$F:$F,0),MATCH(A9,'Equip Group &amp; Type ref'!$2:$2,0))</f>
        <v>#N/A</v>
      </c>
      <c r="I9" s="70" t="e">
        <f>VLOOKUP(F9,'Equip Group &amp; Type ref'!F:H,6,FALSE)</f>
        <v>#N/A</v>
      </c>
      <c r="J9" s="71" t="e">
        <f>CONCATENATE(D9,":",VLOOKUP(F9,'Equip Group &amp; Type ref'!F:G,2,FALSE),":",$W9)</f>
        <v>#N/A</v>
      </c>
      <c r="K9" s="84" t="e">
        <f t="shared" si="2"/>
        <v>#N/A</v>
      </c>
      <c r="L9" s="70" t="e">
        <f>INDEX('MFR_List ref'!$A:$A,MATCH($Z9,'MFR_List ref'!$B:$B,0))</f>
        <v>#N/A</v>
      </c>
      <c r="M9" s="76" t="e">
        <f t="shared" si="3"/>
        <v>#N/A</v>
      </c>
      <c r="N9" s="78"/>
      <c r="O9" s="85"/>
      <c r="P9" s="86"/>
      <c r="Q9" s="74"/>
      <c r="R9" s="35"/>
      <c r="S9" s="36"/>
      <c r="T9" s="98"/>
      <c r="U9" s="37"/>
      <c r="V9" s="37"/>
      <c r="W9" s="38"/>
      <c r="X9" s="38"/>
      <c r="Y9" s="38"/>
      <c r="Z9" s="35"/>
      <c r="AA9" s="40"/>
      <c r="AB9" s="41"/>
      <c r="AC9" s="42"/>
      <c r="AD9" s="34"/>
      <c r="AE9" s="39"/>
      <c r="AF9" s="39"/>
      <c r="AG9" s="39"/>
      <c r="AH9" s="34"/>
      <c r="AI9" s="39"/>
      <c r="AJ9" s="39"/>
      <c r="AK9" s="43"/>
      <c r="AL9" s="38"/>
      <c r="AM9" s="40"/>
      <c r="AN9" s="40"/>
      <c r="AO9" s="40"/>
      <c r="AP9" s="40"/>
      <c r="AQ9" s="39"/>
      <c r="AR9" s="39"/>
      <c r="AS9" s="39"/>
      <c r="AT9" s="39"/>
      <c r="AU9" s="39"/>
    </row>
    <row r="10" spans="1:47" s="26" customFormat="1" ht="39" customHeight="1" x14ac:dyDescent="0.25">
      <c r="A10" s="65" t="e">
        <f>VLOOKUP(D10,'Active-Bldg List ref'!$A:$E,4,FALSE)</f>
        <v>#N/A</v>
      </c>
      <c r="B10" s="65" t="e">
        <f>VLOOKUP(D10,'Active-Bldg List ref'!$A:$E,5,FALSE)</f>
        <v>#N/A</v>
      </c>
      <c r="C10" s="65" t="e">
        <f>VLOOKUP(D10,'Active-Bldg List ref'!$A:$B,2,FALSE)</f>
        <v>#N/A</v>
      </c>
      <c r="D10" s="65" t="e">
        <f>INDEX('Active-Bldg List ref'!$A:$A,MATCH(R10,'Active-Bldg List ref'!$C:$C,0))</f>
        <v>#N/A</v>
      </c>
      <c r="E10" s="65" t="e">
        <f>INDEX('Equip Group &amp; Type ref'!D:D,MATCH(U10,'Equip Group &amp; Type ref'!E:E,0))</f>
        <v>#N/A</v>
      </c>
      <c r="F10" s="66" t="e">
        <f>INDEX('Equip Group &amp; Type ref'!F:F,MATCH(V10,'Equip Group &amp; Type ref'!G:G,0))</f>
        <v>#N/A</v>
      </c>
      <c r="G10" s="83"/>
      <c r="H10" s="69" t="e">
        <f>INDEX('Equip Group &amp; Type ref'!$F:$H,MATCH(F10,'Equip Group &amp; Type ref'!$F:$F,0),MATCH(A10,'Equip Group &amp; Type ref'!$2:$2,0))</f>
        <v>#N/A</v>
      </c>
      <c r="I10" s="70" t="e">
        <f>VLOOKUP(F10,'Equip Group &amp; Type ref'!F:H,6,FALSE)</f>
        <v>#N/A</v>
      </c>
      <c r="J10" s="71" t="e">
        <f>CONCATENATE(D10,":",VLOOKUP(F10,'Equip Group &amp; Type ref'!F:G,2,FALSE),":",$W10)</f>
        <v>#N/A</v>
      </c>
      <c r="K10" s="84" t="e">
        <f t="shared" si="2"/>
        <v>#N/A</v>
      </c>
      <c r="L10" s="70" t="e">
        <f>INDEX('MFR_List ref'!$A:$A,MATCH($Z10,'MFR_List ref'!$B:$B,0))</f>
        <v>#N/A</v>
      </c>
      <c r="M10" s="76" t="e">
        <f t="shared" si="3"/>
        <v>#N/A</v>
      </c>
      <c r="N10" s="78"/>
      <c r="O10" s="85"/>
      <c r="P10" s="86"/>
      <c r="Q10" s="74"/>
      <c r="R10" s="35"/>
      <c r="S10" s="36"/>
      <c r="T10" s="98"/>
      <c r="U10" s="37"/>
      <c r="V10" s="37"/>
      <c r="W10" s="38"/>
      <c r="X10" s="38"/>
      <c r="Y10" s="38"/>
      <c r="Z10" s="35"/>
      <c r="AA10" s="40"/>
      <c r="AB10" s="41"/>
      <c r="AC10" s="42"/>
      <c r="AD10" s="34"/>
      <c r="AE10" s="39"/>
      <c r="AF10" s="39"/>
      <c r="AG10" s="39"/>
      <c r="AH10" s="34"/>
      <c r="AI10" s="39"/>
      <c r="AJ10" s="39"/>
      <c r="AK10" s="43"/>
      <c r="AL10" s="38"/>
      <c r="AM10" s="40"/>
      <c r="AN10" s="40"/>
      <c r="AO10" s="40"/>
      <c r="AP10" s="40"/>
      <c r="AQ10" s="39"/>
      <c r="AR10" s="39"/>
      <c r="AS10" s="39"/>
      <c r="AT10" s="39"/>
      <c r="AU10" s="39"/>
    </row>
    <row r="11" spans="1:47" s="26" customFormat="1" ht="39" customHeight="1" x14ac:dyDescent="0.25">
      <c r="A11" s="65" t="e">
        <f>VLOOKUP(D11,'Active-Bldg List ref'!$A:$E,4,FALSE)</f>
        <v>#N/A</v>
      </c>
      <c r="B11" s="65" t="e">
        <f>VLOOKUP(D11,'Active-Bldg List ref'!$A:$E,5,FALSE)</f>
        <v>#N/A</v>
      </c>
      <c r="C11" s="65" t="e">
        <f>VLOOKUP(D11,'Active-Bldg List ref'!$A:$B,2,FALSE)</f>
        <v>#N/A</v>
      </c>
      <c r="D11" s="65" t="e">
        <f>INDEX('Active-Bldg List ref'!$A:$A,MATCH(R11,'Active-Bldg List ref'!$C:$C,0))</f>
        <v>#N/A</v>
      </c>
      <c r="E11" s="65" t="e">
        <f>INDEX('Equip Group &amp; Type ref'!D:D,MATCH(U11,'Equip Group &amp; Type ref'!E:E,0))</f>
        <v>#N/A</v>
      </c>
      <c r="F11" s="66" t="e">
        <f>INDEX('Equip Group &amp; Type ref'!F:F,MATCH(V11,'Equip Group &amp; Type ref'!G:G,0))</f>
        <v>#N/A</v>
      </c>
      <c r="G11" s="83"/>
      <c r="H11" s="69" t="e">
        <f>INDEX('Equip Group &amp; Type ref'!$F:$H,MATCH(F11,'Equip Group &amp; Type ref'!$F:$F,0),MATCH(A11,'Equip Group &amp; Type ref'!$2:$2,0))</f>
        <v>#N/A</v>
      </c>
      <c r="I11" s="70" t="e">
        <f>VLOOKUP(F11,'Equip Group &amp; Type ref'!F:H,6,FALSE)</f>
        <v>#N/A</v>
      </c>
      <c r="J11" s="71" t="e">
        <f>CONCATENATE(D11,":",VLOOKUP(F11,'Equip Group &amp; Type ref'!F:G,2,FALSE),":",$W11)</f>
        <v>#N/A</v>
      </c>
      <c r="K11" s="84" t="e">
        <f t="shared" si="2"/>
        <v>#N/A</v>
      </c>
      <c r="L11" s="70" t="e">
        <f>INDEX('MFR_List ref'!$A:$A,MATCH($Z11,'MFR_List ref'!$B:$B,0))</f>
        <v>#N/A</v>
      </c>
      <c r="M11" s="76" t="e">
        <f t="shared" si="3"/>
        <v>#N/A</v>
      </c>
      <c r="N11" s="78"/>
      <c r="O11" s="85"/>
      <c r="P11" s="86"/>
      <c r="Q11" s="74"/>
      <c r="R11" s="35"/>
      <c r="S11" s="36"/>
      <c r="T11" s="98"/>
      <c r="U11" s="37"/>
      <c r="V11" s="37"/>
      <c r="W11" s="38"/>
      <c r="X11" s="38"/>
      <c r="Y11" s="38"/>
      <c r="Z11" s="35"/>
      <c r="AA11" s="40"/>
      <c r="AB11" s="41"/>
      <c r="AC11" s="42"/>
      <c r="AD11" s="34"/>
      <c r="AE11" s="39"/>
      <c r="AF11" s="39"/>
      <c r="AG11" s="39"/>
      <c r="AH11" s="34"/>
      <c r="AI11" s="39"/>
      <c r="AJ11" s="39"/>
      <c r="AK11" s="43"/>
      <c r="AL11" s="38"/>
      <c r="AM11" s="40"/>
      <c r="AN11" s="40"/>
      <c r="AO11" s="40"/>
      <c r="AP11" s="40"/>
      <c r="AQ11" s="39"/>
      <c r="AR11" s="39"/>
      <c r="AS11" s="39"/>
      <c r="AT11" s="39"/>
      <c r="AU11" s="39"/>
    </row>
    <row r="12" spans="1:47" s="26" customFormat="1" ht="39" customHeight="1" x14ac:dyDescent="0.25">
      <c r="A12" s="65" t="e">
        <f>VLOOKUP(D12,'Active-Bldg List ref'!$A:$E,4,FALSE)</f>
        <v>#N/A</v>
      </c>
      <c r="B12" s="65" t="e">
        <f>VLOOKUP(D12,'Active-Bldg List ref'!$A:$E,5,FALSE)</f>
        <v>#N/A</v>
      </c>
      <c r="C12" s="65" t="e">
        <f>VLOOKUP(D12,'Active-Bldg List ref'!$A:$B,2,FALSE)</f>
        <v>#N/A</v>
      </c>
      <c r="D12" s="65" t="e">
        <f>INDEX('Active-Bldg List ref'!$A:$A,MATCH(R12,'Active-Bldg List ref'!$C:$C,0))</f>
        <v>#N/A</v>
      </c>
      <c r="E12" s="65" t="e">
        <f>INDEX('Equip Group &amp; Type ref'!D:D,MATCH(U12,'Equip Group &amp; Type ref'!E:E,0))</f>
        <v>#N/A</v>
      </c>
      <c r="F12" s="66" t="e">
        <f>INDEX('Equip Group &amp; Type ref'!F:F,MATCH(V12,'Equip Group &amp; Type ref'!G:G,0))</f>
        <v>#N/A</v>
      </c>
      <c r="G12" s="83"/>
      <c r="H12" s="69" t="e">
        <f>INDEX('Equip Group &amp; Type ref'!$F:$H,MATCH(F12,'Equip Group &amp; Type ref'!$F:$F,0),MATCH(A12,'Equip Group &amp; Type ref'!$2:$2,0))</f>
        <v>#N/A</v>
      </c>
      <c r="I12" s="70" t="e">
        <f>VLOOKUP(F12,'Equip Group &amp; Type ref'!F:H,6,FALSE)</f>
        <v>#N/A</v>
      </c>
      <c r="J12" s="71" t="e">
        <f>CONCATENATE(D12,":",VLOOKUP(F12,'Equip Group &amp; Type ref'!F:G,2,FALSE),":",$W12)</f>
        <v>#N/A</v>
      </c>
      <c r="K12" s="84" t="e">
        <f t="shared" si="2"/>
        <v>#N/A</v>
      </c>
      <c r="L12" s="70" t="e">
        <f>INDEX('MFR_List ref'!$A:$A,MATCH($Z12,'MFR_List ref'!$B:$B,0))</f>
        <v>#N/A</v>
      </c>
      <c r="M12" s="76" t="e">
        <f t="shared" si="3"/>
        <v>#N/A</v>
      </c>
      <c r="N12" s="78"/>
      <c r="O12" s="85"/>
      <c r="P12" s="86"/>
      <c r="Q12" s="74"/>
      <c r="R12" s="35"/>
      <c r="S12" s="36"/>
      <c r="T12" s="98"/>
      <c r="U12" s="37"/>
      <c r="V12" s="37"/>
      <c r="W12" s="38"/>
      <c r="X12" s="38"/>
      <c r="Y12" s="38"/>
      <c r="Z12" s="35"/>
      <c r="AA12" s="40"/>
      <c r="AB12" s="41"/>
      <c r="AC12" s="42"/>
      <c r="AD12" s="34"/>
      <c r="AE12" s="39"/>
      <c r="AF12" s="39"/>
      <c r="AG12" s="39"/>
      <c r="AH12" s="34"/>
      <c r="AI12" s="39"/>
      <c r="AJ12" s="39"/>
      <c r="AK12" s="43"/>
      <c r="AL12" s="38"/>
      <c r="AM12" s="40"/>
      <c r="AN12" s="40"/>
      <c r="AO12" s="40"/>
      <c r="AP12" s="40"/>
      <c r="AQ12" s="39"/>
      <c r="AR12" s="39"/>
      <c r="AS12" s="39"/>
      <c r="AT12" s="39"/>
      <c r="AU12" s="39"/>
    </row>
    <row r="13" spans="1:47" s="26" customFormat="1" ht="39" customHeight="1" x14ac:dyDescent="0.25">
      <c r="A13" s="65" t="e">
        <f>VLOOKUP(D13,'Active-Bldg List ref'!$A:$E,4,FALSE)</f>
        <v>#N/A</v>
      </c>
      <c r="B13" s="65" t="e">
        <f>VLOOKUP(D13,'Active-Bldg List ref'!$A:$E,5,FALSE)</f>
        <v>#N/A</v>
      </c>
      <c r="C13" s="65" t="e">
        <f>VLOOKUP(D13,'Active-Bldg List ref'!$A:$B,2,FALSE)</f>
        <v>#N/A</v>
      </c>
      <c r="D13" s="65" t="e">
        <f>INDEX('Active-Bldg List ref'!$A:$A,MATCH(R13,'Active-Bldg List ref'!$C:$C,0))</f>
        <v>#N/A</v>
      </c>
      <c r="E13" s="65" t="e">
        <f>INDEX('Equip Group &amp; Type ref'!D:D,MATCH(U13,'Equip Group &amp; Type ref'!E:E,0))</f>
        <v>#N/A</v>
      </c>
      <c r="F13" s="66" t="e">
        <f>INDEX('Equip Group &amp; Type ref'!F:F,MATCH(V13,'Equip Group &amp; Type ref'!G:G,0))</f>
        <v>#N/A</v>
      </c>
      <c r="G13" s="83"/>
      <c r="H13" s="69" t="e">
        <f>INDEX('Equip Group &amp; Type ref'!$F:$H,MATCH(F13,'Equip Group &amp; Type ref'!$F:$F,0),MATCH(A13,'Equip Group &amp; Type ref'!$2:$2,0))</f>
        <v>#N/A</v>
      </c>
      <c r="I13" s="70" t="e">
        <f>VLOOKUP(F13,'Equip Group &amp; Type ref'!F:H,6,FALSE)</f>
        <v>#N/A</v>
      </c>
      <c r="J13" s="71" t="e">
        <f>CONCATENATE(D13,":",VLOOKUP(F13,'Equip Group &amp; Type ref'!F:G,2,FALSE),":",$W13)</f>
        <v>#N/A</v>
      </c>
      <c r="K13" s="84" t="e">
        <f t="shared" si="2"/>
        <v>#N/A</v>
      </c>
      <c r="L13" s="70" t="e">
        <f>INDEX('MFR_List ref'!$A:$A,MATCH($Z13,'MFR_List ref'!$B:$B,0))</f>
        <v>#N/A</v>
      </c>
      <c r="M13" s="76" t="e">
        <f t="shared" si="3"/>
        <v>#N/A</v>
      </c>
      <c r="N13" s="78"/>
      <c r="O13" s="85"/>
      <c r="P13" s="86"/>
      <c r="Q13" s="74"/>
      <c r="R13" s="35"/>
      <c r="S13" s="36"/>
      <c r="T13" s="98"/>
      <c r="U13" s="37"/>
      <c r="V13" s="37"/>
      <c r="W13" s="38"/>
      <c r="X13" s="38"/>
      <c r="Y13" s="38"/>
      <c r="Z13" s="35"/>
      <c r="AA13" s="40"/>
      <c r="AB13" s="41"/>
      <c r="AC13" s="42"/>
      <c r="AD13" s="34"/>
      <c r="AE13" s="39"/>
      <c r="AF13" s="39"/>
      <c r="AG13" s="39"/>
      <c r="AH13" s="34"/>
      <c r="AI13" s="39"/>
      <c r="AJ13" s="39"/>
      <c r="AK13" s="43"/>
      <c r="AL13" s="38"/>
      <c r="AM13" s="40"/>
      <c r="AN13" s="40"/>
      <c r="AO13" s="40"/>
      <c r="AP13" s="40"/>
      <c r="AQ13" s="39"/>
      <c r="AR13" s="39"/>
      <c r="AS13" s="39"/>
      <c r="AT13" s="39"/>
      <c r="AU13" s="39"/>
    </row>
    <row r="14" spans="1:47" s="26" customFormat="1" ht="39" customHeight="1" x14ac:dyDescent="0.25">
      <c r="A14" s="65" t="e">
        <f>VLOOKUP(D14,'Active-Bldg List ref'!$A:$E,4,FALSE)</f>
        <v>#N/A</v>
      </c>
      <c r="B14" s="65" t="e">
        <f>VLOOKUP(D14,'Active-Bldg List ref'!$A:$E,5,FALSE)</f>
        <v>#N/A</v>
      </c>
      <c r="C14" s="65" t="e">
        <f>VLOOKUP(D14,'Active-Bldg List ref'!$A:$B,2,FALSE)</f>
        <v>#N/A</v>
      </c>
      <c r="D14" s="65" t="e">
        <f>INDEX('Active-Bldg List ref'!$A:$A,MATCH(R14,'Active-Bldg List ref'!$C:$C,0))</f>
        <v>#N/A</v>
      </c>
      <c r="E14" s="65" t="e">
        <f>INDEX('Equip Group &amp; Type ref'!D:D,MATCH(U14,'Equip Group &amp; Type ref'!E:E,0))</f>
        <v>#N/A</v>
      </c>
      <c r="F14" s="66" t="e">
        <f>INDEX('Equip Group &amp; Type ref'!F:F,MATCH(V14,'Equip Group &amp; Type ref'!G:G,0))</f>
        <v>#N/A</v>
      </c>
      <c r="G14" s="83"/>
      <c r="H14" s="69" t="e">
        <f>INDEX('Equip Group &amp; Type ref'!$F:$H,MATCH(F14,'Equip Group &amp; Type ref'!$F:$F,0),MATCH(A14,'Equip Group &amp; Type ref'!$2:$2,0))</f>
        <v>#N/A</v>
      </c>
      <c r="I14" s="70" t="e">
        <f>VLOOKUP(F14,'Equip Group &amp; Type ref'!F:H,6,FALSE)</f>
        <v>#N/A</v>
      </c>
      <c r="J14" s="71" t="e">
        <f>CONCATENATE(D14,":",VLOOKUP(F14,'Equip Group &amp; Type ref'!F:G,2,FALSE),":",$W14)</f>
        <v>#N/A</v>
      </c>
      <c r="K14" s="84" t="e">
        <f t="shared" si="2"/>
        <v>#N/A</v>
      </c>
      <c r="L14" s="70" t="e">
        <f>INDEX('MFR_List ref'!$A:$A,MATCH($Z14,'MFR_List ref'!$B:$B,0))</f>
        <v>#N/A</v>
      </c>
      <c r="M14" s="76" t="e">
        <f t="shared" si="3"/>
        <v>#N/A</v>
      </c>
      <c r="N14" s="78"/>
      <c r="O14" s="85"/>
      <c r="P14" s="86"/>
      <c r="Q14" s="74"/>
      <c r="R14" s="35"/>
      <c r="S14" s="36"/>
      <c r="T14" s="98"/>
      <c r="U14" s="37"/>
      <c r="V14" s="37"/>
      <c r="W14" s="38"/>
      <c r="X14" s="38"/>
      <c r="Y14" s="38"/>
      <c r="Z14" s="35"/>
      <c r="AA14" s="40"/>
      <c r="AB14" s="41"/>
      <c r="AC14" s="42"/>
      <c r="AD14" s="34"/>
      <c r="AE14" s="39"/>
      <c r="AF14" s="39"/>
      <c r="AG14" s="39"/>
      <c r="AH14" s="34"/>
      <c r="AI14" s="39"/>
      <c r="AJ14" s="39"/>
      <c r="AK14" s="43"/>
      <c r="AL14" s="38"/>
      <c r="AM14" s="40"/>
      <c r="AN14" s="40"/>
      <c r="AO14" s="40"/>
      <c r="AP14" s="40"/>
      <c r="AQ14" s="39"/>
      <c r="AR14" s="39"/>
      <c r="AS14" s="39"/>
      <c r="AT14" s="39"/>
      <c r="AU14" s="39"/>
    </row>
    <row r="15" spans="1:47" s="26" customFormat="1" ht="39" customHeight="1" x14ac:dyDescent="0.25">
      <c r="A15" s="65" t="e">
        <f>VLOOKUP(D15,'Active-Bldg List ref'!$A:$E,4,FALSE)</f>
        <v>#N/A</v>
      </c>
      <c r="B15" s="65" t="e">
        <f>VLOOKUP(D15,'Active-Bldg List ref'!$A:$E,5,FALSE)</f>
        <v>#N/A</v>
      </c>
      <c r="C15" s="65" t="e">
        <f>VLOOKUP(D15,'Active-Bldg List ref'!$A:$B,2,FALSE)</f>
        <v>#N/A</v>
      </c>
      <c r="D15" s="65" t="e">
        <f>INDEX('Active-Bldg List ref'!$A:$A,MATCH(R15,'Active-Bldg List ref'!$C:$C,0))</f>
        <v>#N/A</v>
      </c>
      <c r="E15" s="65" t="e">
        <f>INDEX('Equip Group &amp; Type ref'!D:D,MATCH(U15,'Equip Group &amp; Type ref'!E:E,0))</f>
        <v>#N/A</v>
      </c>
      <c r="F15" s="66" t="e">
        <f>INDEX('Equip Group &amp; Type ref'!F:F,MATCH(V15,'Equip Group &amp; Type ref'!G:G,0))</f>
        <v>#N/A</v>
      </c>
      <c r="G15" s="83"/>
      <c r="H15" s="69" t="e">
        <f>INDEX('Equip Group &amp; Type ref'!$F:$H,MATCH(F15,'Equip Group &amp; Type ref'!$F:$F,0),MATCH(A15,'Equip Group &amp; Type ref'!$2:$2,0))</f>
        <v>#N/A</v>
      </c>
      <c r="I15" s="70" t="e">
        <f>VLOOKUP(F15,'Equip Group &amp; Type ref'!F:H,6,FALSE)</f>
        <v>#N/A</v>
      </c>
      <c r="J15" s="71" t="e">
        <f>CONCATENATE(D15,":",VLOOKUP(F15,'Equip Group &amp; Type ref'!F:G,2,FALSE),":",$W15)</f>
        <v>#N/A</v>
      </c>
      <c r="K15" s="84" t="e">
        <f t="shared" si="2"/>
        <v>#N/A</v>
      </c>
      <c r="L15" s="70" t="e">
        <f>INDEX('MFR_List ref'!$A:$A,MATCH($Z15,'MFR_List ref'!$B:$B,0))</f>
        <v>#N/A</v>
      </c>
      <c r="M15" s="76" t="e">
        <f t="shared" si="3"/>
        <v>#N/A</v>
      </c>
      <c r="N15" s="78"/>
      <c r="O15" s="85"/>
      <c r="P15" s="86"/>
      <c r="Q15" s="74"/>
      <c r="R15" s="35"/>
      <c r="S15" s="36"/>
      <c r="T15" s="98"/>
      <c r="U15" s="37"/>
      <c r="V15" s="37"/>
      <c r="W15" s="38"/>
      <c r="X15" s="38"/>
      <c r="Y15" s="38"/>
      <c r="Z15" s="35"/>
      <c r="AA15" s="40"/>
      <c r="AB15" s="41"/>
      <c r="AC15" s="42"/>
      <c r="AD15" s="34"/>
      <c r="AE15" s="39"/>
      <c r="AF15" s="39"/>
      <c r="AG15" s="39"/>
      <c r="AH15" s="34"/>
      <c r="AI15" s="39"/>
      <c r="AJ15" s="39"/>
      <c r="AK15" s="43"/>
      <c r="AL15" s="38"/>
      <c r="AM15" s="40"/>
      <c r="AN15" s="40"/>
      <c r="AO15" s="40"/>
      <c r="AP15" s="40"/>
      <c r="AQ15" s="39"/>
      <c r="AR15" s="39"/>
      <c r="AS15" s="39"/>
      <c r="AT15" s="39"/>
      <c r="AU15" s="39"/>
    </row>
    <row r="16" spans="1:47" s="26" customFormat="1" ht="39" customHeight="1" x14ac:dyDescent="0.25">
      <c r="A16" s="65" t="e">
        <f>VLOOKUP(D16,'Active-Bldg List ref'!$A:$E,4,FALSE)</f>
        <v>#N/A</v>
      </c>
      <c r="B16" s="65" t="e">
        <f>VLOOKUP(D16,'Active-Bldg List ref'!$A:$E,5,FALSE)</f>
        <v>#N/A</v>
      </c>
      <c r="C16" s="65" t="e">
        <f>VLOOKUP(D16,'Active-Bldg List ref'!$A:$B,2,FALSE)</f>
        <v>#N/A</v>
      </c>
      <c r="D16" s="65" t="e">
        <f>INDEX('Active-Bldg List ref'!$A:$A,MATCH(R16,'Active-Bldg List ref'!$C:$C,0))</f>
        <v>#N/A</v>
      </c>
      <c r="E16" s="65" t="e">
        <f>INDEX('Equip Group &amp; Type ref'!D:D,MATCH(U16,'Equip Group &amp; Type ref'!E:E,0))</f>
        <v>#N/A</v>
      </c>
      <c r="F16" s="66" t="e">
        <f>INDEX('Equip Group &amp; Type ref'!F:F,MATCH(V16,'Equip Group &amp; Type ref'!G:G,0))</f>
        <v>#N/A</v>
      </c>
      <c r="G16" s="83"/>
      <c r="H16" s="69" t="e">
        <f>INDEX('Equip Group &amp; Type ref'!$F:$H,MATCH(F16,'Equip Group &amp; Type ref'!$F:$F,0),MATCH(A16,'Equip Group &amp; Type ref'!$2:$2,0))</f>
        <v>#N/A</v>
      </c>
      <c r="I16" s="70" t="e">
        <f>VLOOKUP(F16,'Equip Group &amp; Type ref'!F:H,6,FALSE)</f>
        <v>#N/A</v>
      </c>
      <c r="J16" s="71" t="e">
        <f>CONCATENATE(D16,":",VLOOKUP(F16,'Equip Group &amp; Type ref'!F:G,2,FALSE),":",$W16)</f>
        <v>#N/A</v>
      </c>
      <c r="K16" s="84" t="e">
        <f t="shared" si="2"/>
        <v>#N/A</v>
      </c>
      <c r="L16" s="70" t="e">
        <f>INDEX('MFR_List ref'!$A:$A,MATCH($Z16,'MFR_List ref'!$B:$B,0))</f>
        <v>#N/A</v>
      </c>
      <c r="M16" s="76" t="e">
        <f t="shared" si="3"/>
        <v>#N/A</v>
      </c>
      <c r="N16" s="78"/>
      <c r="O16" s="85"/>
      <c r="P16" s="86"/>
      <c r="Q16" s="74"/>
      <c r="R16" s="35"/>
      <c r="S16" s="36"/>
      <c r="T16" s="98"/>
      <c r="U16" s="37"/>
      <c r="V16" s="37"/>
      <c r="W16" s="38"/>
      <c r="X16" s="38"/>
      <c r="Y16" s="38"/>
      <c r="Z16" s="35"/>
      <c r="AA16" s="40"/>
      <c r="AB16" s="41"/>
      <c r="AC16" s="42"/>
      <c r="AD16" s="34"/>
      <c r="AE16" s="39"/>
      <c r="AF16" s="39"/>
      <c r="AG16" s="39"/>
      <c r="AH16" s="34"/>
      <c r="AI16" s="39"/>
      <c r="AJ16" s="39"/>
      <c r="AK16" s="43"/>
      <c r="AL16" s="38"/>
      <c r="AM16" s="40"/>
      <c r="AN16" s="40"/>
      <c r="AO16" s="40"/>
      <c r="AP16" s="40"/>
      <c r="AQ16" s="39"/>
      <c r="AR16" s="39"/>
      <c r="AS16" s="39"/>
      <c r="AT16" s="39"/>
      <c r="AU16" s="39"/>
    </row>
    <row r="17" spans="1:47" s="26" customFormat="1" ht="39" customHeight="1" x14ac:dyDescent="0.25">
      <c r="A17" s="65" t="e">
        <f>VLOOKUP(D17,'Active-Bldg List ref'!$A:$E,4,FALSE)</f>
        <v>#N/A</v>
      </c>
      <c r="B17" s="65" t="e">
        <f>VLOOKUP(D17,'Active-Bldg List ref'!$A:$E,5,FALSE)</f>
        <v>#N/A</v>
      </c>
      <c r="C17" s="65" t="e">
        <f>VLOOKUP(D17,'Active-Bldg List ref'!$A:$B,2,FALSE)</f>
        <v>#N/A</v>
      </c>
      <c r="D17" s="65" t="e">
        <f>INDEX('Active-Bldg List ref'!$A:$A,MATCH(R17,'Active-Bldg List ref'!$C:$C,0))</f>
        <v>#N/A</v>
      </c>
      <c r="E17" s="65" t="e">
        <f>INDEX('Equip Group &amp; Type ref'!D:D,MATCH(U17,'Equip Group &amp; Type ref'!E:E,0))</f>
        <v>#N/A</v>
      </c>
      <c r="F17" s="66" t="e">
        <f>INDEX('Equip Group &amp; Type ref'!F:F,MATCH(V17,'Equip Group &amp; Type ref'!G:G,0))</f>
        <v>#N/A</v>
      </c>
      <c r="G17" s="83"/>
      <c r="H17" s="69" t="e">
        <f>INDEX('Equip Group &amp; Type ref'!$F:$H,MATCH(F17,'Equip Group &amp; Type ref'!$F:$F,0),MATCH(A17,'Equip Group &amp; Type ref'!$2:$2,0))</f>
        <v>#N/A</v>
      </c>
      <c r="I17" s="70" t="e">
        <f>VLOOKUP(F17,'Equip Group &amp; Type ref'!F:H,6,FALSE)</f>
        <v>#N/A</v>
      </c>
      <c r="J17" s="71" t="e">
        <f>CONCATENATE(D17,":",VLOOKUP(F17,'Equip Group &amp; Type ref'!F:G,2,FALSE),":",$W17)</f>
        <v>#N/A</v>
      </c>
      <c r="K17" s="84" t="e">
        <f t="shared" si="2"/>
        <v>#N/A</v>
      </c>
      <c r="L17" s="70" t="e">
        <f>INDEX('MFR_List ref'!$A:$A,MATCH($Z17,'MFR_List ref'!$B:$B,0))</f>
        <v>#N/A</v>
      </c>
      <c r="M17" s="76" t="e">
        <f t="shared" si="3"/>
        <v>#N/A</v>
      </c>
      <c r="N17" s="78"/>
      <c r="O17" s="85"/>
      <c r="P17" s="86"/>
      <c r="Q17" s="74"/>
      <c r="R17" s="35"/>
      <c r="S17" s="36"/>
      <c r="T17" s="98"/>
      <c r="U17" s="37"/>
      <c r="V17" s="37"/>
      <c r="W17" s="38"/>
      <c r="X17" s="38"/>
      <c r="Y17" s="38"/>
      <c r="Z17" s="35"/>
      <c r="AA17" s="40"/>
      <c r="AB17" s="41"/>
      <c r="AC17" s="42"/>
      <c r="AD17" s="34"/>
      <c r="AE17" s="39"/>
      <c r="AF17" s="39"/>
      <c r="AG17" s="39"/>
      <c r="AH17" s="34"/>
      <c r="AI17" s="39"/>
      <c r="AJ17" s="39"/>
      <c r="AK17" s="43"/>
      <c r="AL17" s="38"/>
      <c r="AM17" s="40"/>
      <c r="AN17" s="40"/>
      <c r="AO17" s="40"/>
      <c r="AP17" s="40"/>
      <c r="AQ17" s="39"/>
      <c r="AR17" s="39"/>
      <c r="AS17" s="39"/>
      <c r="AT17" s="39"/>
      <c r="AU17" s="39"/>
    </row>
    <row r="18" spans="1:47" s="26" customFormat="1" ht="39" customHeight="1" x14ac:dyDescent="0.25">
      <c r="A18" s="65" t="e">
        <f>VLOOKUP(D18,'Active-Bldg List ref'!$A:$E,4,FALSE)</f>
        <v>#N/A</v>
      </c>
      <c r="B18" s="65" t="e">
        <f>VLOOKUP(D18,'Active-Bldg List ref'!$A:$E,5,FALSE)</f>
        <v>#N/A</v>
      </c>
      <c r="C18" s="65" t="e">
        <f>VLOOKUP(D18,'Active-Bldg List ref'!$A:$B,2,FALSE)</f>
        <v>#N/A</v>
      </c>
      <c r="D18" s="65" t="e">
        <f>INDEX('Active-Bldg List ref'!$A:$A,MATCH(R18,'Active-Bldg List ref'!$C:$C,0))</f>
        <v>#N/A</v>
      </c>
      <c r="E18" s="65" t="e">
        <f>INDEX('Equip Group &amp; Type ref'!D:D,MATCH(U18,'Equip Group &amp; Type ref'!E:E,0))</f>
        <v>#N/A</v>
      </c>
      <c r="F18" s="66" t="e">
        <f>INDEX('Equip Group &amp; Type ref'!F:F,MATCH(V18,'Equip Group &amp; Type ref'!G:G,0))</f>
        <v>#N/A</v>
      </c>
      <c r="G18" s="83"/>
      <c r="H18" s="69" t="e">
        <f>INDEX('Equip Group &amp; Type ref'!$F:$H,MATCH(F18,'Equip Group &amp; Type ref'!$F:$F,0),MATCH(A18,'Equip Group &amp; Type ref'!$2:$2,0))</f>
        <v>#N/A</v>
      </c>
      <c r="I18" s="70" t="e">
        <f>VLOOKUP(F18,'Equip Group &amp; Type ref'!F:H,6,FALSE)</f>
        <v>#N/A</v>
      </c>
      <c r="J18" s="71" t="e">
        <f>CONCATENATE(D18,":",VLOOKUP(F18,'Equip Group &amp; Type ref'!F:G,2,FALSE),":",$W18)</f>
        <v>#N/A</v>
      </c>
      <c r="K18" s="84" t="e">
        <f t="shared" si="2"/>
        <v>#N/A</v>
      </c>
      <c r="L18" s="70" t="e">
        <f>INDEX('MFR_List ref'!$A:$A,MATCH($Z18,'MFR_List ref'!$B:$B,0))</f>
        <v>#N/A</v>
      </c>
      <c r="M18" s="76" t="e">
        <f t="shared" si="3"/>
        <v>#N/A</v>
      </c>
      <c r="N18" s="78"/>
      <c r="O18" s="85"/>
      <c r="P18" s="86"/>
      <c r="Q18" s="74"/>
      <c r="R18" s="35"/>
      <c r="S18" s="36"/>
      <c r="T18" s="98"/>
      <c r="U18" s="37"/>
      <c r="V18" s="37"/>
      <c r="W18" s="38"/>
      <c r="X18" s="38"/>
      <c r="Y18" s="38"/>
      <c r="Z18" s="35"/>
      <c r="AA18" s="40"/>
      <c r="AB18" s="41"/>
      <c r="AC18" s="42"/>
      <c r="AD18" s="34"/>
      <c r="AE18" s="39"/>
      <c r="AF18" s="39"/>
      <c r="AG18" s="39"/>
      <c r="AH18" s="34"/>
      <c r="AI18" s="39"/>
      <c r="AJ18" s="39"/>
      <c r="AK18" s="43"/>
      <c r="AL18" s="38"/>
      <c r="AM18" s="40"/>
      <c r="AN18" s="40"/>
      <c r="AO18" s="40"/>
      <c r="AP18" s="40"/>
      <c r="AQ18" s="39"/>
      <c r="AR18" s="39"/>
      <c r="AS18" s="39"/>
      <c r="AT18" s="39"/>
      <c r="AU18" s="39"/>
    </row>
    <row r="19" spans="1:47" s="26" customFormat="1" ht="39" customHeight="1" x14ac:dyDescent="0.25">
      <c r="A19" s="65" t="e">
        <f>VLOOKUP(D19,'Active-Bldg List ref'!$A:$E,4,FALSE)</f>
        <v>#N/A</v>
      </c>
      <c r="B19" s="65" t="e">
        <f>VLOOKUP(D19,'Active-Bldg List ref'!$A:$E,5,FALSE)</f>
        <v>#N/A</v>
      </c>
      <c r="C19" s="65" t="e">
        <f>VLOOKUP(D19,'Active-Bldg List ref'!$A:$B,2,FALSE)</f>
        <v>#N/A</v>
      </c>
      <c r="D19" s="65" t="e">
        <f>INDEX('Active-Bldg List ref'!$A:$A,MATCH(R19,'Active-Bldg List ref'!$C:$C,0))</f>
        <v>#N/A</v>
      </c>
      <c r="E19" s="65" t="e">
        <f>INDEX('Equip Group &amp; Type ref'!D:D,MATCH(U19,'Equip Group &amp; Type ref'!E:E,0))</f>
        <v>#N/A</v>
      </c>
      <c r="F19" s="66" t="e">
        <f>INDEX('Equip Group &amp; Type ref'!F:F,MATCH(V19,'Equip Group &amp; Type ref'!G:G,0))</f>
        <v>#N/A</v>
      </c>
      <c r="G19" s="83"/>
      <c r="H19" s="69" t="e">
        <f>INDEX('Equip Group &amp; Type ref'!$F:$H,MATCH(F19,'Equip Group &amp; Type ref'!$F:$F,0),MATCH(A19,'Equip Group &amp; Type ref'!$2:$2,0))</f>
        <v>#N/A</v>
      </c>
      <c r="I19" s="70" t="e">
        <f>VLOOKUP(F19,'Equip Group &amp; Type ref'!F:H,6,FALSE)</f>
        <v>#N/A</v>
      </c>
      <c r="J19" s="71" t="e">
        <f>CONCATENATE(D19,":",VLOOKUP(F19,'Equip Group &amp; Type ref'!F:G,2,FALSE),":",$W19)</f>
        <v>#N/A</v>
      </c>
      <c r="K19" s="84" t="e">
        <f t="shared" si="2"/>
        <v>#N/A</v>
      </c>
      <c r="L19" s="70" t="e">
        <f>INDEX('MFR_List ref'!$A:$A,MATCH($Z19,'MFR_List ref'!$B:$B,0))</f>
        <v>#N/A</v>
      </c>
      <c r="M19" s="76" t="e">
        <f t="shared" si="3"/>
        <v>#N/A</v>
      </c>
      <c r="N19" s="78"/>
      <c r="O19" s="85"/>
      <c r="P19" s="86"/>
      <c r="Q19" s="74"/>
      <c r="R19" s="35"/>
      <c r="S19" s="36"/>
      <c r="T19" s="98"/>
      <c r="U19" s="37"/>
      <c r="V19" s="37"/>
      <c r="W19" s="38"/>
      <c r="X19" s="38"/>
      <c r="Y19" s="38"/>
      <c r="Z19" s="35"/>
      <c r="AA19" s="40"/>
      <c r="AB19" s="41"/>
      <c r="AC19" s="42"/>
      <c r="AD19" s="34"/>
      <c r="AE19" s="39"/>
      <c r="AF19" s="39"/>
      <c r="AG19" s="39"/>
      <c r="AH19" s="34"/>
      <c r="AI19" s="39"/>
      <c r="AJ19" s="39"/>
      <c r="AK19" s="43"/>
      <c r="AL19" s="38"/>
      <c r="AM19" s="40"/>
      <c r="AN19" s="40"/>
      <c r="AO19" s="40"/>
      <c r="AP19" s="40"/>
      <c r="AQ19" s="39"/>
      <c r="AR19" s="39"/>
      <c r="AS19" s="39"/>
      <c r="AT19" s="39"/>
      <c r="AU19" s="39"/>
    </row>
    <row r="20" spans="1:47" s="26" customFormat="1" ht="39" customHeight="1" x14ac:dyDescent="0.25">
      <c r="A20" s="65" t="e">
        <f>VLOOKUP(D20,'Active-Bldg List ref'!$A:$E,4,FALSE)</f>
        <v>#N/A</v>
      </c>
      <c r="B20" s="65" t="e">
        <f>VLOOKUP(D20,'Active-Bldg List ref'!$A:$E,5,FALSE)</f>
        <v>#N/A</v>
      </c>
      <c r="C20" s="65" t="e">
        <f>VLOOKUP(D20,'Active-Bldg List ref'!$A:$B,2,FALSE)</f>
        <v>#N/A</v>
      </c>
      <c r="D20" s="65" t="e">
        <f>INDEX('Active-Bldg List ref'!$A:$A,MATCH(R20,'Active-Bldg List ref'!$C:$C,0))</f>
        <v>#N/A</v>
      </c>
      <c r="E20" s="65" t="e">
        <f>INDEX('Equip Group &amp; Type ref'!D:D,MATCH(U20,'Equip Group &amp; Type ref'!E:E,0))</f>
        <v>#N/A</v>
      </c>
      <c r="F20" s="66" t="e">
        <f>INDEX('Equip Group &amp; Type ref'!F:F,MATCH(V20,'Equip Group &amp; Type ref'!G:G,0))</f>
        <v>#N/A</v>
      </c>
      <c r="G20" s="83"/>
      <c r="H20" s="69" t="e">
        <f>INDEX('Equip Group &amp; Type ref'!$F:$H,MATCH(F20,'Equip Group &amp; Type ref'!$F:$F,0),MATCH(A20,'Equip Group &amp; Type ref'!$2:$2,0))</f>
        <v>#N/A</v>
      </c>
      <c r="I20" s="70" t="e">
        <f>VLOOKUP(F20,'Equip Group &amp; Type ref'!F:H,6,FALSE)</f>
        <v>#N/A</v>
      </c>
      <c r="J20" s="71" t="e">
        <f>CONCATENATE(D20,":",VLOOKUP(F20,'Equip Group &amp; Type ref'!F:G,2,FALSE),":",$W20)</f>
        <v>#N/A</v>
      </c>
      <c r="K20" s="84" t="e">
        <f t="shared" si="2"/>
        <v>#N/A</v>
      </c>
      <c r="L20" s="70" t="e">
        <f>INDEX('MFR_List ref'!$A:$A,MATCH($Z20,'MFR_List ref'!$B:$B,0))</f>
        <v>#N/A</v>
      </c>
      <c r="M20" s="76" t="e">
        <f t="shared" si="3"/>
        <v>#N/A</v>
      </c>
      <c r="N20" s="78"/>
      <c r="O20" s="85"/>
      <c r="P20" s="86"/>
      <c r="Q20" s="74"/>
      <c r="R20" s="35"/>
      <c r="S20" s="36"/>
      <c r="T20" s="98"/>
      <c r="U20" s="37"/>
      <c r="V20" s="37"/>
      <c r="W20" s="38"/>
      <c r="X20" s="38"/>
      <c r="Y20" s="38"/>
      <c r="Z20" s="35"/>
      <c r="AA20" s="40"/>
      <c r="AB20" s="41"/>
      <c r="AC20" s="42"/>
      <c r="AD20" s="34"/>
      <c r="AE20" s="39"/>
      <c r="AF20" s="39"/>
      <c r="AG20" s="39"/>
      <c r="AH20" s="34"/>
      <c r="AI20" s="39"/>
      <c r="AJ20" s="39"/>
      <c r="AK20" s="43"/>
      <c r="AL20" s="38"/>
      <c r="AM20" s="40"/>
      <c r="AN20" s="40"/>
      <c r="AO20" s="40"/>
      <c r="AP20" s="40"/>
      <c r="AQ20" s="39"/>
      <c r="AR20" s="39"/>
      <c r="AS20" s="39"/>
      <c r="AT20" s="39"/>
      <c r="AU20" s="39"/>
    </row>
    <row r="21" spans="1:47" s="26" customFormat="1" ht="39" customHeight="1" x14ac:dyDescent="0.25">
      <c r="A21" s="65" t="e">
        <f>VLOOKUP(D21,'Active-Bldg List ref'!$A:$E,4,FALSE)</f>
        <v>#N/A</v>
      </c>
      <c r="B21" s="65" t="e">
        <f>VLOOKUP(D21,'Active-Bldg List ref'!$A:$E,5,FALSE)</f>
        <v>#N/A</v>
      </c>
      <c r="C21" s="65" t="e">
        <f>VLOOKUP(D21,'Active-Bldg List ref'!$A:$B,2,FALSE)</f>
        <v>#N/A</v>
      </c>
      <c r="D21" s="65" t="e">
        <f>INDEX('Active-Bldg List ref'!$A:$A,MATCH(R21,'Active-Bldg List ref'!$C:$C,0))</f>
        <v>#N/A</v>
      </c>
      <c r="E21" s="65" t="e">
        <f>INDEX('Equip Group &amp; Type ref'!D:D,MATCH(U21,'Equip Group &amp; Type ref'!E:E,0))</f>
        <v>#N/A</v>
      </c>
      <c r="F21" s="66" t="e">
        <f>INDEX('Equip Group &amp; Type ref'!F:F,MATCH(V21,'Equip Group &amp; Type ref'!G:G,0))</f>
        <v>#N/A</v>
      </c>
      <c r="G21" s="83"/>
      <c r="H21" s="69" t="e">
        <f>INDEX('Equip Group &amp; Type ref'!$F:$H,MATCH(F21,'Equip Group &amp; Type ref'!$F:$F,0),MATCH(A21,'Equip Group &amp; Type ref'!$2:$2,0))</f>
        <v>#N/A</v>
      </c>
      <c r="I21" s="70" t="e">
        <f>VLOOKUP(F21,'Equip Group &amp; Type ref'!F:H,6,FALSE)</f>
        <v>#N/A</v>
      </c>
      <c r="J21" s="71" t="e">
        <f>CONCATENATE(D21,":",VLOOKUP(F21,'Equip Group &amp; Type ref'!F:G,2,FALSE),":",$W21)</f>
        <v>#N/A</v>
      </c>
      <c r="K21" s="84" t="e">
        <f t="shared" si="2"/>
        <v>#N/A</v>
      </c>
      <c r="L21" s="70" t="e">
        <f>INDEX('MFR_List ref'!$A:$A,MATCH($Z21,'MFR_List ref'!$B:$B,0))</f>
        <v>#N/A</v>
      </c>
      <c r="M21" s="76" t="e">
        <f t="shared" si="3"/>
        <v>#N/A</v>
      </c>
      <c r="N21" s="78"/>
      <c r="O21" s="85"/>
      <c r="P21" s="86"/>
      <c r="Q21" s="74"/>
      <c r="R21" s="35"/>
      <c r="S21" s="36"/>
      <c r="T21" s="98"/>
      <c r="U21" s="37"/>
      <c r="V21" s="37"/>
      <c r="W21" s="38"/>
      <c r="X21" s="38"/>
      <c r="Y21" s="38"/>
      <c r="Z21" s="35"/>
      <c r="AA21" s="40"/>
      <c r="AB21" s="41"/>
      <c r="AC21" s="42"/>
      <c r="AD21" s="34"/>
      <c r="AE21" s="39"/>
      <c r="AF21" s="39"/>
      <c r="AG21" s="39"/>
      <c r="AH21" s="34"/>
      <c r="AI21" s="39"/>
      <c r="AJ21" s="39"/>
      <c r="AK21" s="43"/>
      <c r="AL21" s="38"/>
      <c r="AM21" s="40"/>
      <c r="AN21" s="40"/>
      <c r="AO21" s="40"/>
      <c r="AP21" s="40"/>
      <c r="AQ21" s="39"/>
      <c r="AR21" s="39"/>
      <c r="AS21" s="39"/>
      <c r="AT21" s="39"/>
      <c r="AU21" s="39"/>
    </row>
    <row r="22" spans="1:47" s="26" customFormat="1" ht="39" customHeight="1" x14ac:dyDescent="0.25">
      <c r="A22" s="65" t="e">
        <f>VLOOKUP(D22,'Active-Bldg List ref'!$A:$E,4,FALSE)</f>
        <v>#N/A</v>
      </c>
      <c r="B22" s="65" t="e">
        <f>VLOOKUP(D22,'Active-Bldg List ref'!$A:$E,5,FALSE)</f>
        <v>#N/A</v>
      </c>
      <c r="C22" s="65" t="e">
        <f>VLOOKUP(D22,'Active-Bldg List ref'!$A:$B,2,FALSE)</f>
        <v>#N/A</v>
      </c>
      <c r="D22" s="65" t="e">
        <f>INDEX('Active-Bldg List ref'!$A:$A,MATCH(R22,'Active-Bldg List ref'!$C:$C,0))</f>
        <v>#N/A</v>
      </c>
      <c r="E22" s="65" t="e">
        <f>INDEX('Equip Group &amp; Type ref'!D:D,MATCH(U22,'Equip Group &amp; Type ref'!E:E,0))</f>
        <v>#N/A</v>
      </c>
      <c r="F22" s="66" t="e">
        <f>INDEX('Equip Group &amp; Type ref'!F:F,MATCH(V22,'Equip Group &amp; Type ref'!G:G,0))</f>
        <v>#N/A</v>
      </c>
      <c r="G22" s="83"/>
      <c r="H22" s="69" t="e">
        <f>INDEX('Equip Group &amp; Type ref'!$F:$H,MATCH(F22,'Equip Group &amp; Type ref'!$F:$F,0),MATCH(A22,'Equip Group &amp; Type ref'!$2:$2,0))</f>
        <v>#N/A</v>
      </c>
      <c r="I22" s="70" t="e">
        <f>VLOOKUP(F22,'Equip Group &amp; Type ref'!F:H,6,FALSE)</f>
        <v>#N/A</v>
      </c>
      <c r="J22" s="71" t="e">
        <f>CONCATENATE(D22,":",VLOOKUP(F22,'Equip Group &amp; Type ref'!F:G,2,FALSE),":",$W22)</f>
        <v>#N/A</v>
      </c>
      <c r="K22" s="84" t="e">
        <f t="shared" si="2"/>
        <v>#N/A</v>
      </c>
      <c r="L22" s="70" t="e">
        <f>INDEX('MFR_List ref'!$A:$A,MATCH($Z22,'MFR_List ref'!$B:$B,0))</f>
        <v>#N/A</v>
      </c>
      <c r="M22" s="76" t="e">
        <f t="shared" si="3"/>
        <v>#N/A</v>
      </c>
      <c r="N22" s="78"/>
      <c r="O22" s="85"/>
      <c r="P22" s="86"/>
      <c r="Q22" s="74"/>
      <c r="R22" s="35"/>
      <c r="S22" s="36"/>
      <c r="T22" s="98"/>
      <c r="U22" s="37"/>
      <c r="V22" s="37"/>
      <c r="W22" s="38"/>
      <c r="X22" s="38"/>
      <c r="Y22" s="38"/>
      <c r="Z22" s="35"/>
      <c r="AA22" s="40"/>
      <c r="AB22" s="41"/>
      <c r="AC22" s="42"/>
      <c r="AD22" s="34"/>
      <c r="AE22" s="39"/>
      <c r="AF22" s="39"/>
      <c r="AG22" s="39"/>
      <c r="AH22" s="34"/>
      <c r="AI22" s="39"/>
      <c r="AJ22" s="39"/>
      <c r="AK22" s="43"/>
      <c r="AL22" s="38"/>
      <c r="AM22" s="40"/>
      <c r="AN22" s="40"/>
      <c r="AO22" s="40"/>
      <c r="AP22" s="40"/>
      <c r="AQ22" s="39"/>
      <c r="AR22" s="39"/>
      <c r="AS22" s="39"/>
      <c r="AT22" s="39"/>
      <c r="AU22" s="39"/>
    </row>
    <row r="23" spans="1:47" s="26" customFormat="1" ht="39" customHeight="1" x14ac:dyDescent="0.25">
      <c r="A23" s="65" t="e">
        <f>VLOOKUP(D23,'Active-Bldg List ref'!$A:$E,4,FALSE)</f>
        <v>#N/A</v>
      </c>
      <c r="B23" s="65" t="e">
        <f>VLOOKUP(D23,'Active-Bldg List ref'!$A:$E,5,FALSE)</f>
        <v>#N/A</v>
      </c>
      <c r="C23" s="65" t="e">
        <f>VLOOKUP(D23,'Active-Bldg List ref'!$A:$B,2,FALSE)</f>
        <v>#N/A</v>
      </c>
      <c r="D23" s="65" t="e">
        <f>INDEX('Active-Bldg List ref'!$A:$A,MATCH(R23,'Active-Bldg List ref'!$C:$C,0))</f>
        <v>#N/A</v>
      </c>
      <c r="E23" s="65" t="e">
        <f>INDEX('Equip Group &amp; Type ref'!D:D,MATCH(U23,'Equip Group &amp; Type ref'!E:E,0))</f>
        <v>#N/A</v>
      </c>
      <c r="F23" s="66" t="e">
        <f>INDEX('Equip Group &amp; Type ref'!F:F,MATCH(V23,'Equip Group &amp; Type ref'!G:G,0))</f>
        <v>#N/A</v>
      </c>
      <c r="G23" s="83"/>
      <c r="H23" s="69" t="e">
        <f>INDEX('Equip Group &amp; Type ref'!$F:$H,MATCH(F23,'Equip Group &amp; Type ref'!$F:$F,0),MATCH(A23,'Equip Group &amp; Type ref'!$2:$2,0))</f>
        <v>#N/A</v>
      </c>
      <c r="I23" s="70" t="e">
        <f>VLOOKUP(F23,'Equip Group &amp; Type ref'!F:H,6,FALSE)</f>
        <v>#N/A</v>
      </c>
      <c r="J23" s="71" t="e">
        <f>CONCATENATE(D23,":",VLOOKUP(F23,'Equip Group &amp; Type ref'!F:G,2,FALSE),":",$W23)</f>
        <v>#N/A</v>
      </c>
      <c r="K23" s="84" t="e">
        <f t="shared" si="2"/>
        <v>#N/A</v>
      </c>
      <c r="L23" s="70" t="e">
        <f>INDEX('MFR_List ref'!$A:$A,MATCH($Z23,'MFR_List ref'!$B:$B,0))</f>
        <v>#N/A</v>
      </c>
      <c r="M23" s="76" t="e">
        <f t="shared" si="3"/>
        <v>#N/A</v>
      </c>
      <c r="N23" s="78"/>
      <c r="O23" s="85"/>
      <c r="P23" s="86"/>
      <c r="Q23" s="74"/>
      <c r="R23" s="35"/>
      <c r="S23" s="36"/>
      <c r="T23" s="98"/>
      <c r="U23" s="37"/>
      <c r="V23" s="37"/>
      <c r="W23" s="38"/>
      <c r="X23" s="38"/>
      <c r="Y23" s="38"/>
      <c r="Z23" s="35"/>
      <c r="AA23" s="40"/>
      <c r="AB23" s="41"/>
      <c r="AC23" s="42"/>
      <c r="AD23" s="34"/>
      <c r="AE23" s="39"/>
      <c r="AF23" s="39"/>
      <c r="AG23" s="39"/>
      <c r="AH23" s="34"/>
      <c r="AI23" s="39"/>
      <c r="AJ23" s="39"/>
      <c r="AK23" s="43"/>
      <c r="AL23" s="38"/>
      <c r="AM23" s="40"/>
      <c r="AN23" s="40"/>
      <c r="AO23" s="40"/>
      <c r="AP23" s="40"/>
      <c r="AQ23" s="39"/>
      <c r="AR23" s="39"/>
      <c r="AS23" s="39"/>
      <c r="AT23" s="39"/>
      <c r="AU23" s="39"/>
    </row>
    <row r="24" spans="1:47" s="26" customFormat="1" ht="39" customHeight="1" x14ac:dyDescent="0.25">
      <c r="A24" s="65" t="e">
        <f>VLOOKUP(D24,'Active-Bldg List ref'!$A:$E,4,FALSE)</f>
        <v>#N/A</v>
      </c>
      <c r="B24" s="65" t="e">
        <f>VLOOKUP(D24,'Active-Bldg List ref'!$A:$E,5,FALSE)</f>
        <v>#N/A</v>
      </c>
      <c r="C24" s="65" t="e">
        <f>VLOOKUP(D24,'Active-Bldg List ref'!$A:$B,2,FALSE)</f>
        <v>#N/A</v>
      </c>
      <c r="D24" s="65" t="e">
        <f>INDEX('Active-Bldg List ref'!$A:$A,MATCH(R24,'Active-Bldg List ref'!$C:$C,0))</f>
        <v>#N/A</v>
      </c>
      <c r="E24" s="65" t="e">
        <f>INDEX('Equip Group &amp; Type ref'!D:D,MATCH(U24,'Equip Group &amp; Type ref'!E:E,0))</f>
        <v>#N/A</v>
      </c>
      <c r="F24" s="66" t="e">
        <f>INDEX('Equip Group &amp; Type ref'!F:F,MATCH(V24,'Equip Group &amp; Type ref'!G:G,0))</f>
        <v>#N/A</v>
      </c>
      <c r="G24" s="83"/>
      <c r="H24" s="69" t="e">
        <f>INDEX('Equip Group &amp; Type ref'!$F:$H,MATCH(F24,'Equip Group &amp; Type ref'!$F:$F,0),MATCH(A24,'Equip Group &amp; Type ref'!$2:$2,0))</f>
        <v>#N/A</v>
      </c>
      <c r="I24" s="70" t="e">
        <f>VLOOKUP(F24,'Equip Group &amp; Type ref'!F:H,6,FALSE)</f>
        <v>#N/A</v>
      </c>
      <c r="J24" s="71" t="e">
        <f>CONCATENATE(D24,":",VLOOKUP(F24,'Equip Group &amp; Type ref'!F:G,2,FALSE),":",$W24)</f>
        <v>#N/A</v>
      </c>
      <c r="K24" s="84" t="e">
        <f t="shared" si="2"/>
        <v>#N/A</v>
      </c>
      <c r="L24" s="70" t="e">
        <f>INDEX('MFR_List ref'!$A:$A,MATCH($Z24,'MFR_List ref'!$B:$B,0))</f>
        <v>#N/A</v>
      </c>
      <c r="M24" s="76" t="e">
        <f t="shared" si="3"/>
        <v>#N/A</v>
      </c>
      <c r="N24" s="78"/>
      <c r="O24" s="85"/>
      <c r="P24" s="86"/>
      <c r="Q24" s="74"/>
      <c r="R24" s="35"/>
      <c r="S24" s="36"/>
      <c r="T24" s="98"/>
      <c r="U24" s="37"/>
      <c r="V24" s="37"/>
      <c r="W24" s="38"/>
      <c r="X24" s="38"/>
      <c r="Y24" s="38"/>
      <c r="Z24" s="35"/>
      <c r="AA24" s="40"/>
      <c r="AB24" s="41"/>
      <c r="AC24" s="42"/>
      <c r="AD24" s="34"/>
      <c r="AE24" s="39"/>
      <c r="AF24" s="39"/>
      <c r="AG24" s="39"/>
      <c r="AH24" s="34"/>
      <c r="AI24" s="39"/>
      <c r="AJ24" s="39"/>
      <c r="AK24" s="43"/>
      <c r="AL24" s="38"/>
      <c r="AM24" s="40"/>
      <c r="AN24" s="40"/>
      <c r="AO24" s="40"/>
      <c r="AP24" s="40"/>
      <c r="AQ24" s="39"/>
      <c r="AR24" s="39"/>
      <c r="AS24" s="39"/>
      <c r="AT24" s="39"/>
      <c r="AU24" s="39"/>
    </row>
    <row r="25" spans="1:47" s="26" customFormat="1" ht="39" customHeight="1" x14ac:dyDescent="0.25">
      <c r="A25" s="65" t="e">
        <f>VLOOKUP(D25,'Active-Bldg List ref'!$A:$E,4,FALSE)</f>
        <v>#N/A</v>
      </c>
      <c r="B25" s="65" t="e">
        <f>VLOOKUP(D25,'Active-Bldg List ref'!$A:$E,5,FALSE)</f>
        <v>#N/A</v>
      </c>
      <c r="C25" s="65" t="e">
        <f>VLOOKUP(D25,'Active-Bldg List ref'!$A:$B,2,FALSE)</f>
        <v>#N/A</v>
      </c>
      <c r="D25" s="65" t="e">
        <f>INDEX('Active-Bldg List ref'!$A:$A,MATCH(R25,'Active-Bldg List ref'!$C:$C,0))</f>
        <v>#N/A</v>
      </c>
      <c r="E25" s="65" t="e">
        <f>INDEX('Equip Group &amp; Type ref'!D:D,MATCH(U25,'Equip Group &amp; Type ref'!E:E,0))</f>
        <v>#N/A</v>
      </c>
      <c r="F25" s="66" t="e">
        <f>INDEX('Equip Group &amp; Type ref'!F:F,MATCH(V25,'Equip Group &amp; Type ref'!G:G,0))</f>
        <v>#N/A</v>
      </c>
      <c r="G25" s="83"/>
      <c r="H25" s="69" t="e">
        <f>INDEX('Equip Group &amp; Type ref'!$F:$H,MATCH(F25,'Equip Group &amp; Type ref'!$F:$F,0),MATCH(A25,'Equip Group &amp; Type ref'!$2:$2,0))</f>
        <v>#N/A</v>
      </c>
      <c r="I25" s="70" t="e">
        <f>VLOOKUP(F25,'Equip Group &amp; Type ref'!F:H,6,FALSE)</f>
        <v>#N/A</v>
      </c>
      <c r="J25" s="71" t="e">
        <f>CONCATENATE(D25,":",VLOOKUP(F25,'Equip Group &amp; Type ref'!F:G,2,FALSE),":",$W25)</f>
        <v>#N/A</v>
      </c>
      <c r="K25" s="84" t="e">
        <f t="shared" si="2"/>
        <v>#N/A</v>
      </c>
      <c r="L25" s="70" t="e">
        <f>INDEX('MFR_List ref'!$A:$A,MATCH($Z25,'MFR_List ref'!$B:$B,0))</f>
        <v>#N/A</v>
      </c>
      <c r="M25" s="76" t="e">
        <f t="shared" si="3"/>
        <v>#N/A</v>
      </c>
      <c r="N25" s="78"/>
      <c r="O25" s="85"/>
      <c r="P25" s="86"/>
      <c r="Q25" s="74"/>
      <c r="R25" s="35"/>
      <c r="S25" s="36"/>
      <c r="T25" s="98"/>
      <c r="U25" s="37"/>
      <c r="V25" s="37"/>
      <c r="W25" s="38"/>
      <c r="X25" s="38"/>
      <c r="Y25" s="38"/>
      <c r="Z25" s="35"/>
      <c r="AA25" s="40"/>
      <c r="AB25" s="41"/>
      <c r="AC25" s="42"/>
      <c r="AD25" s="34"/>
      <c r="AE25" s="39"/>
      <c r="AF25" s="39"/>
      <c r="AG25" s="39"/>
      <c r="AH25" s="34"/>
      <c r="AI25" s="39"/>
      <c r="AJ25" s="39"/>
      <c r="AK25" s="43"/>
      <c r="AL25" s="38"/>
      <c r="AM25" s="40"/>
      <c r="AN25" s="40"/>
      <c r="AO25" s="40"/>
      <c r="AP25" s="40"/>
      <c r="AQ25" s="39"/>
      <c r="AR25" s="39"/>
      <c r="AS25" s="39"/>
      <c r="AT25" s="39"/>
      <c r="AU25" s="39"/>
    </row>
    <row r="26" spans="1:47" s="26" customFormat="1" ht="39" customHeight="1" x14ac:dyDescent="0.25">
      <c r="A26" s="65" t="e">
        <f>VLOOKUP(D26,'Active-Bldg List ref'!$A:$E,4,FALSE)</f>
        <v>#N/A</v>
      </c>
      <c r="B26" s="65" t="e">
        <f>VLOOKUP(D26,'Active-Bldg List ref'!$A:$E,5,FALSE)</f>
        <v>#N/A</v>
      </c>
      <c r="C26" s="65" t="e">
        <f>VLOOKUP(D26,'Active-Bldg List ref'!$A:$B,2,FALSE)</f>
        <v>#N/A</v>
      </c>
      <c r="D26" s="65" t="e">
        <f>INDEX('Active-Bldg List ref'!$A:$A,MATCH(R26,'Active-Bldg List ref'!$C:$C,0))</f>
        <v>#N/A</v>
      </c>
      <c r="E26" s="65" t="e">
        <f>INDEX('Equip Group &amp; Type ref'!D:D,MATCH(U26,'Equip Group &amp; Type ref'!E:E,0))</f>
        <v>#N/A</v>
      </c>
      <c r="F26" s="66" t="e">
        <f>INDEX('Equip Group &amp; Type ref'!F:F,MATCH(V26,'Equip Group &amp; Type ref'!G:G,0))</f>
        <v>#N/A</v>
      </c>
      <c r="G26" s="83"/>
      <c r="H26" s="69" t="e">
        <f>INDEX('Equip Group &amp; Type ref'!$F:$H,MATCH(F26,'Equip Group &amp; Type ref'!$F:$F,0),MATCH(A26,'Equip Group &amp; Type ref'!$2:$2,0))</f>
        <v>#N/A</v>
      </c>
      <c r="I26" s="70" t="e">
        <f>VLOOKUP(F26,'Equip Group &amp; Type ref'!F:H,6,FALSE)</f>
        <v>#N/A</v>
      </c>
      <c r="J26" s="71" t="e">
        <f>CONCATENATE(D26,":",VLOOKUP(F26,'Equip Group &amp; Type ref'!F:G,2,FALSE),":",$W26)</f>
        <v>#N/A</v>
      </c>
      <c r="K26" s="84" t="e">
        <f t="shared" si="2"/>
        <v>#N/A</v>
      </c>
      <c r="L26" s="70" t="e">
        <f>INDEX('MFR_List ref'!$A:$A,MATCH($Z26,'MFR_List ref'!$B:$B,0))</f>
        <v>#N/A</v>
      </c>
      <c r="M26" s="76" t="e">
        <f t="shared" si="3"/>
        <v>#N/A</v>
      </c>
      <c r="N26" s="78"/>
      <c r="O26" s="85"/>
      <c r="P26" s="86"/>
      <c r="Q26" s="74"/>
      <c r="R26" s="35"/>
      <c r="S26" s="36"/>
      <c r="T26" s="98"/>
      <c r="U26" s="37"/>
      <c r="V26" s="37"/>
      <c r="W26" s="38"/>
      <c r="X26" s="38"/>
      <c r="Y26" s="38"/>
      <c r="Z26" s="35"/>
      <c r="AA26" s="40"/>
      <c r="AB26" s="41"/>
      <c r="AC26" s="42"/>
      <c r="AD26" s="34"/>
      <c r="AE26" s="39"/>
      <c r="AF26" s="39"/>
      <c r="AG26" s="39"/>
      <c r="AH26" s="34"/>
      <c r="AI26" s="39"/>
      <c r="AJ26" s="39"/>
      <c r="AK26" s="43"/>
      <c r="AL26" s="38"/>
      <c r="AM26" s="40"/>
      <c r="AN26" s="40"/>
      <c r="AO26" s="40"/>
      <c r="AP26" s="40"/>
      <c r="AQ26" s="39"/>
      <c r="AR26" s="39"/>
      <c r="AS26" s="39"/>
      <c r="AT26" s="39"/>
      <c r="AU26" s="39"/>
    </row>
    <row r="27" spans="1:47" s="26" customFormat="1" ht="39" customHeight="1" x14ac:dyDescent="0.25">
      <c r="A27" s="65" t="e">
        <f>VLOOKUP(D27,'Active-Bldg List ref'!$A:$E,4,FALSE)</f>
        <v>#N/A</v>
      </c>
      <c r="B27" s="65" t="e">
        <f>VLOOKUP(D27,'Active-Bldg List ref'!$A:$E,5,FALSE)</f>
        <v>#N/A</v>
      </c>
      <c r="C27" s="65" t="e">
        <f>VLOOKUP(D27,'Active-Bldg List ref'!$A:$B,2,FALSE)</f>
        <v>#N/A</v>
      </c>
      <c r="D27" s="65" t="e">
        <f>INDEX('Active-Bldg List ref'!$A:$A,MATCH(R27,'Active-Bldg List ref'!$C:$C,0))</f>
        <v>#N/A</v>
      </c>
      <c r="E27" s="65" t="e">
        <f>INDEX('Equip Group &amp; Type ref'!D:D,MATCH(U27,'Equip Group &amp; Type ref'!E:E,0))</f>
        <v>#N/A</v>
      </c>
      <c r="F27" s="66" t="e">
        <f>INDEX('Equip Group &amp; Type ref'!F:F,MATCH(V27,'Equip Group &amp; Type ref'!G:G,0))</f>
        <v>#N/A</v>
      </c>
      <c r="G27" s="83"/>
      <c r="H27" s="69" t="e">
        <f>INDEX('Equip Group &amp; Type ref'!$F:$H,MATCH(F27,'Equip Group &amp; Type ref'!$F:$F,0),MATCH(A27,'Equip Group &amp; Type ref'!$2:$2,0))</f>
        <v>#N/A</v>
      </c>
      <c r="I27" s="70" t="e">
        <f>VLOOKUP(F27,'Equip Group &amp; Type ref'!F:H,6,FALSE)</f>
        <v>#N/A</v>
      </c>
      <c r="J27" s="71" t="e">
        <f>CONCATENATE(D27,":",VLOOKUP(F27,'Equip Group &amp; Type ref'!F:G,2,FALSE),":",$W27)</f>
        <v>#N/A</v>
      </c>
      <c r="K27" s="84" t="e">
        <f t="shared" si="2"/>
        <v>#N/A</v>
      </c>
      <c r="L27" s="70" t="e">
        <f>INDEX('MFR_List ref'!$A:$A,MATCH($Z27,'MFR_List ref'!$B:$B,0))</f>
        <v>#N/A</v>
      </c>
      <c r="M27" s="76" t="e">
        <f t="shared" si="3"/>
        <v>#N/A</v>
      </c>
      <c r="N27" s="78"/>
      <c r="O27" s="85"/>
      <c r="P27" s="86"/>
      <c r="Q27" s="74"/>
      <c r="R27" s="35"/>
      <c r="S27" s="36"/>
      <c r="T27" s="98"/>
      <c r="U27" s="37"/>
      <c r="V27" s="37"/>
      <c r="W27" s="38"/>
      <c r="X27" s="38"/>
      <c r="Y27" s="38"/>
      <c r="Z27" s="35"/>
      <c r="AA27" s="40"/>
      <c r="AB27" s="41"/>
      <c r="AC27" s="42"/>
      <c r="AD27" s="34"/>
      <c r="AE27" s="39"/>
      <c r="AF27" s="39"/>
      <c r="AG27" s="39"/>
      <c r="AH27" s="34"/>
      <c r="AI27" s="39"/>
      <c r="AJ27" s="39"/>
      <c r="AK27" s="43"/>
      <c r="AL27" s="38"/>
      <c r="AM27" s="40"/>
      <c r="AN27" s="40"/>
      <c r="AO27" s="40"/>
      <c r="AP27" s="40"/>
      <c r="AQ27" s="39"/>
      <c r="AR27" s="39"/>
      <c r="AS27" s="39"/>
      <c r="AT27" s="39"/>
      <c r="AU27" s="39"/>
    </row>
    <row r="28" spans="1:47" s="26" customFormat="1" ht="39" customHeight="1" x14ac:dyDescent="0.25">
      <c r="A28" s="65" t="e">
        <f>VLOOKUP(D28,'Active-Bldg List ref'!$A:$E,4,FALSE)</f>
        <v>#N/A</v>
      </c>
      <c r="B28" s="65" t="e">
        <f>VLOOKUP(D28,'Active-Bldg List ref'!$A:$E,5,FALSE)</f>
        <v>#N/A</v>
      </c>
      <c r="C28" s="65" t="e">
        <f>VLOOKUP(D28,'Active-Bldg List ref'!$A:$B,2,FALSE)</f>
        <v>#N/A</v>
      </c>
      <c r="D28" s="65" t="e">
        <f>INDEX('Active-Bldg List ref'!$A:$A,MATCH(R28,'Active-Bldg List ref'!$C:$C,0))</f>
        <v>#N/A</v>
      </c>
      <c r="E28" s="65" t="e">
        <f>INDEX('Equip Group &amp; Type ref'!D:D,MATCH(U28,'Equip Group &amp; Type ref'!E:E,0))</f>
        <v>#N/A</v>
      </c>
      <c r="F28" s="66" t="e">
        <f>INDEX('Equip Group &amp; Type ref'!F:F,MATCH(V28,'Equip Group &amp; Type ref'!G:G,0))</f>
        <v>#N/A</v>
      </c>
      <c r="G28" s="83"/>
      <c r="H28" s="69" t="e">
        <f>INDEX('Equip Group &amp; Type ref'!$F:$H,MATCH(F28,'Equip Group &amp; Type ref'!$F:$F,0),MATCH(A28,'Equip Group &amp; Type ref'!$2:$2,0))</f>
        <v>#N/A</v>
      </c>
      <c r="I28" s="70" t="e">
        <f>VLOOKUP(F28,'Equip Group &amp; Type ref'!F:H,6,FALSE)</f>
        <v>#N/A</v>
      </c>
      <c r="J28" s="71" t="e">
        <f>CONCATENATE(D28,":",VLOOKUP(F28,'Equip Group &amp; Type ref'!F:G,2,FALSE),":",$W28)</f>
        <v>#N/A</v>
      </c>
      <c r="K28" s="84" t="e">
        <f t="shared" si="2"/>
        <v>#N/A</v>
      </c>
      <c r="L28" s="70" t="e">
        <f>INDEX('MFR_List ref'!$A:$A,MATCH($Z28,'MFR_List ref'!$B:$B,0))</f>
        <v>#N/A</v>
      </c>
      <c r="M28" s="76" t="e">
        <f t="shared" si="3"/>
        <v>#N/A</v>
      </c>
      <c r="N28" s="78"/>
      <c r="O28" s="85"/>
      <c r="P28" s="86"/>
      <c r="Q28" s="74"/>
      <c r="R28" s="35"/>
      <c r="S28" s="36"/>
      <c r="T28" s="98"/>
      <c r="U28" s="37"/>
      <c r="V28" s="37"/>
      <c r="W28" s="38"/>
      <c r="X28" s="38"/>
      <c r="Y28" s="38"/>
      <c r="Z28" s="35"/>
      <c r="AA28" s="40"/>
      <c r="AB28" s="41"/>
      <c r="AC28" s="42"/>
      <c r="AD28" s="34"/>
      <c r="AE28" s="39"/>
      <c r="AF28" s="39"/>
      <c r="AG28" s="39"/>
      <c r="AH28" s="34"/>
      <c r="AI28" s="39"/>
      <c r="AJ28" s="39"/>
      <c r="AK28" s="43"/>
      <c r="AL28" s="38"/>
      <c r="AM28" s="40"/>
      <c r="AN28" s="40"/>
      <c r="AO28" s="40"/>
      <c r="AP28" s="40"/>
      <c r="AQ28" s="39"/>
      <c r="AR28" s="39"/>
      <c r="AS28" s="39"/>
      <c r="AT28" s="39"/>
      <c r="AU28" s="39"/>
    </row>
    <row r="29" spans="1:47" s="26" customFormat="1" ht="39" customHeight="1" x14ac:dyDescent="0.25">
      <c r="A29" s="65" t="e">
        <f>VLOOKUP(D29,'Active-Bldg List ref'!$A:$E,4,FALSE)</f>
        <v>#N/A</v>
      </c>
      <c r="B29" s="65" t="e">
        <f>VLOOKUP(D29,'Active-Bldg List ref'!$A:$E,5,FALSE)</f>
        <v>#N/A</v>
      </c>
      <c r="C29" s="65" t="e">
        <f>VLOOKUP(D29,'Active-Bldg List ref'!$A:$B,2,FALSE)</f>
        <v>#N/A</v>
      </c>
      <c r="D29" s="65" t="e">
        <f>INDEX('Active-Bldg List ref'!$A:$A,MATCH(R29,'Active-Bldg List ref'!$C:$C,0))</f>
        <v>#N/A</v>
      </c>
      <c r="E29" s="65" t="e">
        <f>INDEX('Equip Group &amp; Type ref'!D:D,MATCH(U29,'Equip Group &amp; Type ref'!E:E,0))</f>
        <v>#N/A</v>
      </c>
      <c r="F29" s="66" t="e">
        <f>INDEX('Equip Group &amp; Type ref'!F:F,MATCH(V29,'Equip Group &amp; Type ref'!G:G,0))</f>
        <v>#N/A</v>
      </c>
      <c r="G29" s="83"/>
      <c r="H29" s="69" t="e">
        <f>INDEX('Equip Group &amp; Type ref'!$F:$H,MATCH(F29,'Equip Group &amp; Type ref'!$F:$F,0),MATCH(A29,'Equip Group &amp; Type ref'!$2:$2,0))</f>
        <v>#N/A</v>
      </c>
      <c r="I29" s="70" t="e">
        <f>VLOOKUP(F29,'Equip Group &amp; Type ref'!F:H,6,FALSE)</f>
        <v>#N/A</v>
      </c>
      <c r="J29" s="71" t="e">
        <f>CONCATENATE(D29,":",VLOOKUP(F29,'Equip Group &amp; Type ref'!F:G,2,FALSE),":",$W29)</f>
        <v>#N/A</v>
      </c>
      <c r="K29" s="84" t="e">
        <f t="shared" si="2"/>
        <v>#N/A</v>
      </c>
      <c r="L29" s="70" t="e">
        <f>INDEX('MFR_List ref'!$A:$A,MATCH($Z29,'MFR_List ref'!$B:$B,0))</f>
        <v>#N/A</v>
      </c>
      <c r="M29" s="76" t="e">
        <f t="shared" si="3"/>
        <v>#N/A</v>
      </c>
      <c r="N29" s="78"/>
      <c r="O29" s="85"/>
      <c r="P29" s="86"/>
      <c r="Q29" s="74"/>
      <c r="R29" s="35"/>
      <c r="S29" s="36"/>
      <c r="T29" s="98"/>
      <c r="U29" s="37"/>
      <c r="V29" s="37"/>
      <c r="W29" s="38"/>
      <c r="X29" s="38"/>
      <c r="Y29" s="38"/>
      <c r="Z29" s="35"/>
      <c r="AA29" s="40"/>
      <c r="AB29" s="41"/>
      <c r="AC29" s="42"/>
      <c r="AD29" s="34"/>
      <c r="AE29" s="39"/>
      <c r="AF29" s="39"/>
      <c r="AG29" s="39"/>
      <c r="AH29" s="34"/>
      <c r="AI29" s="39"/>
      <c r="AJ29" s="39"/>
      <c r="AK29" s="43"/>
      <c r="AL29" s="38"/>
      <c r="AM29" s="40"/>
      <c r="AN29" s="40"/>
      <c r="AO29" s="40"/>
      <c r="AP29" s="40"/>
      <c r="AQ29" s="39"/>
      <c r="AR29" s="39"/>
      <c r="AS29" s="39"/>
      <c r="AT29" s="39"/>
      <c r="AU29" s="39"/>
    </row>
    <row r="30" spans="1:47" s="26" customFormat="1" ht="39" customHeight="1" x14ac:dyDescent="0.25">
      <c r="A30" s="65" t="e">
        <f>VLOOKUP(D30,'Active-Bldg List ref'!$A:$E,4,FALSE)</f>
        <v>#N/A</v>
      </c>
      <c r="B30" s="65" t="e">
        <f>VLOOKUP(D30,'Active-Bldg List ref'!$A:$E,5,FALSE)</f>
        <v>#N/A</v>
      </c>
      <c r="C30" s="65" t="e">
        <f>VLOOKUP(D30,'Active-Bldg List ref'!$A:$B,2,FALSE)</f>
        <v>#N/A</v>
      </c>
      <c r="D30" s="65" t="e">
        <f>INDEX('Active-Bldg List ref'!$A:$A,MATCH(R30,'Active-Bldg List ref'!$C:$C,0))</f>
        <v>#N/A</v>
      </c>
      <c r="E30" s="65" t="e">
        <f>INDEX('Equip Group &amp; Type ref'!D:D,MATCH(U30,'Equip Group &amp; Type ref'!E:E,0))</f>
        <v>#N/A</v>
      </c>
      <c r="F30" s="66" t="e">
        <f>INDEX('Equip Group &amp; Type ref'!F:F,MATCH(V30,'Equip Group &amp; Type ref'!G:G,0))</f>
        <v>#N/A</v>
      </c>
      <c r="G30" s="83"/>
      <c r="H30" s="69" t="e">
        <f>INDEX('Equip Group &amp; Type ref'!$F:$H,MATCH(F30,'Equip Group &amp; Type ref'!$F:$F,0),MATCH(A30,'Equip Group &amp; Type ref'!$2:$2,0))</f>
        <v>#N/A</v>
      </c>
      <c r="I30" s="70" t="e">
        <f>VLOOKUP(F30,'Equip Group &amp; Type ref'!F:H,6,FALSE)</f>
        <v>#N/A</v>
      </c>
      <c r="J30" s="71" t="e">
        <f>CONCATENATE(D30,":",VLOOKUP(F30,'Equip Group &amp; Type ref'!F:G,2,FALSE),":",$W30)</f>
        <v>#N/A</v>
      </c>
      <c r="K30" s="84" t="e">
        <f t="shared" si="2"/>
        <v>#N/A</v>
      </c>
      <c r="L30" s="70" t="e">
        <f>INDEX('MFR_List ref'!$A:$A,MATCH($Z30,'MFR_List ref'!$B:$B,0))</f>
        <v>#N/A</v>
      </c>
      <c r="M30" s="76" t="e">
        <f t="shared" si="3"/>
        <v>#N/A</v>
      </c>
      <c r="N30" s="78"/>
      <c r="O30" s="85"/>
      <c r="P30" s="86"/>
      <c r="Q30" s="74"/>
      <c r="R30" s="35"/>
      <c r="S30" s="36"/>
      <c r="T30" s="98"/>
      <c r="U30" s="37"/>
      <c r="V30" s="37"/>
      <c r="W30" s="38"/>
      <c r="X30" s="38"/>
      <c r="Y30" s="38"/>
      <c r="Z30" s="35"/>
      <c r="AA30" s="40"/>
      <c r="AB30" s="41"/>
      <c r="AC30" s="42"/>
      <c r="AD30" s="34"/>
      <c r="AE30" s="39"/>
      <c r="AF30" s="39"/>
      <c r="AG30" s="39"/>
      <c r="AH30" s="34"/>
      <c r="AI30" s="39"/>
      <c r="AJ30" s="39"/>
      <c r="AK30" s="43"/>
      <c r="AL30" s="38"/>
      <c r="AM30" s="40"/>
      <c r="AN30" s="40"/>
      <c r="AO30" s="40"/>
      <c r="AP30" s="40"/>
      <c r="AQ30" s="39"/>
      <c r="AR30" s="39"/>
      <c r="AS30" s="39"/>
      <c r="AT30" s="39"/>
      <c r="AU30" s="39"/>
    </row>
    <row r="31" spans="1:47" s="26" customFormat="1" ht="39" customHeight="1" x14ac:dyDescent="0.25">
      <c r="A31" s="65" t="e">
        <f>VLOOKUP(D31,'Active-Bldg List ref'!$A:$E,4,FALSE)</f>
        <v>#N/A</v>
      </c>
      <c r="B31" s="65" t="e">
        <f>VLOOKUP(D31,'Active-Bldg List ref'!$A:$E,5,FALSE)</f>
        <v>#N/A</v>
      </c>
      <c r="C31" s="65" t="e">
        <f>VLOOKUP(D31,'Active-Bldg List ref'!$A:$B,2,FALSE)</f>
        <v>#N/A</v>
      </c>
      <c r="D31" s="65" t="e">
        <f>INDEX('Active-Bldg List ref'!$A:$A,MATCH(R31,'Active-Bldg List ref'!$C:$C,0))</f>
        <v>#N/A</v>
      </c>
      <c r="E31" s="65" t="e">
        <f>INDEX('Equip Group &amp; Type ref'!D:D,MATCH(U31,'Equip Group &amp; Type ref'!E:E,0))</f>
        <v>#N/A</v>
      </c>
      <c r="F31" s="66" t="e">
        <f>INDEX('Equip Group &amp; Type ref'!F:F,MATCH(V31,'Equip Group &amp; Type ref'!G:G,0))</f>
        <v>#N/A</v>
      </c>
      <c r="G31" s="83"/>
      <c r="H31" s="69" t="e">
        <f>INDEX('Equip Group &amp; Type ref'!$F:$H,MATCH(F31,'Equip Group &amp; Type ref'!$F:$F,0),MATCH(A31,'Equip Group &amp; Type ref'!$2:$2,0))</f>
        <v>#N/A</v>
      </c>
      <c r="I31" s="70" t="e">
        <f>VLOOKUP(F31,'Equip Group &amp; Type ref'!F:H,6,FALSE)</f>
        <v>#N/A</v>
      </c>
      <c r="J31" s="71" t="e">
        <f>CONCATENATE(D31,":",VLOOKUP(F31,'Equip Group &amp; Type ref'!F:G,2,FALSE),":",$W31)</f>
        <v>#N/A</v>
      </c>
      <c r="K31" s="84" t="e">
        <f t="shared" si="2"/>
        <v>#N/A</v>
      </c>
      <c r="L31" s="70" t="e">
        <f>INDEX('MFR_List ref'!$A:$A,MATCH($Z31,'MFR_List ref'!$B:$B,0))</f>
        <v>#N/A</v>
      </c>
      <c r="M31" s="76" t="e">
        <f t="shared" si="3"/>
        <v>#N/A</v>
      </c>
      <c r="N31" s="78"/>
      <c r="O31" s="85"/>
      <c r="P31" s="86"/>
      <c r="Q31" s="74"/>
      <c r="R31" s="35"/>
      <c r="S31" s="36"/>
      <c r="T31" s="98"/>
      <c r="U31" s="37"/>
      <c r="V31" s="37"/>
      <c r="W31" s="38"/>
      <c r="X31" s="38"/>
      <c r="Y31" s="38"/>
      <c r="Z31" s="35"/>
      <c r="AA31" s="40"/>
      <c r="AB31" s="41"/>
      <c r="AC31" s="42"/>
      <c r="AD31" s="34"/>
      <c r="AE31" s="39"/>
      <c r="AF31" s="39"/>
      <c r="AG31" s="39"/>
      <c r="AH31" s="34"/>
      <c r="AI31" s="39"/>
      <c r="AJ31" s="39"/>
      <c r="AK31" s="43"/>
      <c r="AL31" s="38"/>
      <c r="AM31" s="40"/>
      <c r="AN31" s="40"/>
      <c r="AO31" s="40"/>
      <c r="AP31" s="40"/>
      <c r="AQ31" s="39"/>
      <c r="AR31" s="39"/>
      <c r="AS31" s="39"/>
      <c r="AT31" s="39"/>
      <c r="AU31" s="39"/>
    </row>
    <row r="32" spans="1:47" s="26" customFormat="1" ht="39" customHeight="1" x14ac:dyDescent="0.25">
      <c r="A32" s="65" t="e">
        <f>VLOOKUP(D32,'Active-Bldg List ref'!$A:$E,4,FALSE)</f>
        <v>#N/A</v>
      </c>
      <c r="B32" s="65" t="e">
        <f>VLOOKUP(D32,'Active-Bldg List ref'!$A:$E,5,FALSE)</f>
        <v>#N/A</v>
      </c>
      <c r="C32" s="65" t="e">
        <f>VLOOKUP(D32,'Active-Bldg List ref'!$A:$B,2,FALSE)</f>
        <v>#N/A</v>
      </c>
      <c r="D32" s="65" t="e">
        <f>INDEX('Active-Bldg List ref'!$A:$A,MATCH(R32,'Active-Bldg List ref'!$C:$C,0))</f>
        <v>#N/A</v>
      </c>
      <c r="E32" s="65" t="e">
        <f>INDEX('Equip Group &amp; Type ref'!D:D,MATCH(U32,'Equip Group &amp; Type ref'!E:E,0))</f>
        <v>#N/A</v>
      </c>
      <c r="F32" s="66" t="e">
        <f>INDEX('Equip Group &amp; Type ref'!F:F,MATCH(V32,'Equip Group &amp; Type ref'!G:G,0))</f>
        <v>#N/A</v>
      </c>
      <c r="G32" s="83"/>
      <c r="H32" s="69" t="e">
        <f>INDEX('Equip Group &amp; Type ref'!$F:$H,MATCH(F32,'Equip Group &amp; Type ref'!$F:$F,0),MATCH(A32,'Equip Group &amp; Type ref'!$2:$2,0))</f>
        <v>#N/A</v>
      </c>
      <c r="I32" s="70" t="e">
        <f>VLOOKUP(F32,'Equip Group &amp; Type ref'!F:H,6,FALSE)</f>
        <v>#N/A</v>
      </c>
      <c r="J32" s="71" t="e">
        <f>CONCATENATE(D32,":",VLOOKUP(F32,'Equip Group &amp; Type ref'!F:G,2,FALSE),":",$W32)</f>
        <v>#N/A</v>
      </c>
      <c r="K32" s="84" t="e">
        <f t="shared" si="2"/>
        <v>#N/A</v>
      </c>
      <c r="L32" s="70" t="e">
        <f>INDEX('MFR_List ref'!$A:$A,MATCH($Z32,'MFR_List ref'!$B:$B,0))</f>
        <v>#N/A</v>
      </c>
      <c r="M32" s="76" t="e">
        <f t="shared" ref="M32:M95" si="4">CONCATENATE(RIGHT(C32,LEN(C32)-3),F32,"-",N32)</f>
        <v>#N/A</v>
      </c>
      <c r="N32" s="78"/>
      <c r="O32" s="85"/>
      <c r="P32" s="86"/>
      <c r="Q32" s="74"/>
      <c r="R32" s="35"/>
      <c r="S32" s="36"/>
      <c r="T32" s="98"/>
      <c r="U32" s="37"/>
      <c r="V32" s="37"/>
      <c r="W32" s="38"/>
      <c r="X32" s="38"/>
      <c r="Y32" s="38"/>
      <c r="Z32" s="35"/>
      <c r="AA32" s="40"/>
      <c r="AB32" s="41"/>
      <c r="AC32" s="42"/>
      <c r="AD32" s="34"/>
      <c r="AE32" s="39"/>
      <c r="AF32" s="39"/>
      <c r="AG32" s="39"/>
      <c r="AH32" s="34"/>
      <c r="AI32" s="39"/>
      <c r="AJ32" s="39"/>
      <c r="AK32" s="43"/>
      <c r="AL32" s="38"/>
      <c r="AM32" s="40"/>
      <c r="AN32" s="40"/>
      <c r="AO32" s="40"/>
      <c r="AP32" s="40"/>
      <c r="AQ32" s="39"/>
      <c r="AR32" s="39"/>
      <c r="AS32" s="39"/>
      <c r="AT32" s="39"/>
      <c r="AU32" s="39"/>
    </row>
    <row r="33" spans="1:47" s="26" customFormat="1" ht="39" customHeight="1" x14ac:dyDescent="0.25">
      <c r="A33" s="65" t="e">
        <f>VLOOKUP(D33,'Active-Bldg List ref'!$A:$E,4,FALSE)</f>
        <v>#N/A</v>
      </c>
      <c r="B33" s="65" t="e">
        <f>VLOOKUP(D33,'Active-Bldg List ref'!$A:$E,5,FALSE)</f>
        <v>#N/A</v>
      </c>
      <c r="C33" s="65" t="e">
        <f>VLOOKUP(D33,'Active-Bldg List ref'!$A:$B,2,FALSE)</f>
        <v>#N/A</v>
      </c>
      <c r="D33" s="65" t="e">
        <f>INDEX('Active-Bldg List ref'!$A:$A,MATCH(R33,'Active-Bldg List ref'!$C:$C,0))</f>
        <v>#N/A</v>
      </c>
      <c r="E33" s="65" t="e">
        <f>INDEX('Equip Group &amp; Type ref'!D:D,MATCH(U33,'Equip Group &amp; Type ref'!E:E,0))</f>
        <v>#N/A</v>
      </c>
      <c r="F33" s="66" t="e">
        <f>INDEX('Equip Group &amp; Type ref'!F:F,MATCH(V33,'Equip Group &amp; Type ref'!G:G,0))</f>
        <v>#N/A</v>
      </c>
      <c r="G33" s="83"/>
      <c r="H33" s="69" t="e">
        <f>INDEX('Equip Group &amp; Type ref'!$F:$H,MATCH(F33,'Equip Group &amp; Type ref'!$F:$F,0),MATCH(A33,'Equip Group &amp; Type ref'!$2:$2,0))</f>
        <v>#N/A</v>
      </c>
      <c r="I33" s="70" t="e">
        <f>VLOOKUP(F33,'Equip Group &amp; Type ref'!F:H,6,FALSE)</f>
        <v>#N/A</v>
      </c>
      <c r="J33" s="71" t="e">
        <f>CONCATENATE(D33,":",VLOOKUP(F33,'Equip Group &amp; Type ref'!F:G,2,FALSE),":",$W33)</f>
        <v>#N/A</v>
      </c>
      <c r="K33" s="84" t="e">
        <f t="shared" si="2"/>
        <v>#N/A</v>
      </c>
      <c r="L33" s="70" t="e">
        <f>INDEX('MFR_List ref'!$A:$A,MATCH($Z33,'MFR_List ref'!$B:$B,0))</f>
        <v>#N/A</v>
      </c>
      <c r="M33" s="76" t="e">
        <f t="shared" si="4"/>
        <v>#N/A</v>
      </c>
      <c r="N33" s="78"/>
      <c r="O33" s="85"/>
      <c r="P33" s="86"/>
      <c r="Q33" s="74"/>
      <c r="R33" s="35"/>
      <c r="S33" s="36"/>
      <c r="T33" s="98"/>
      <c r="U33" s="37"/>
      <c r="V33" s="37"/>
      <c r="W33" s="38"/>
      <c r="X33" s="38"/>
      <c r="Y33" s="38"/>
      <c r="Z33" s="35"/>
      <c r="AA33" s="40"/>
      <c r="AB33" s="41"/>
      <c r="AC33" s="42"/>
      <c r="AD33" s="34"/>
      <c r="AE33" s="39"/>
      <c r="AF33" s="39"/>
      <c r="AG33" s="39"/>
      <c r="AH33" s="34"/>
      <c r="AI33" s="39"/>
      <c r="AJ33" s="39"/>
      <c r="AK33" s="43"/>
      <c r="AL33" s="38"/>
      <c r="AM33" s="40"/>
      <c r="AN33" s="40"/>
      <c r="AO33" s="40"/>
      <c r="AP33" s="40"/>
      <c r="AQ33" s="39"/>
      <c r="AR33" s="39"/>
      <c r="AS33" s="39"/>
      <c r="AT33" s="39"/>
      <c r="AU33" s="39"/>
    </row>
    <row r="34" spans="1:47" s="26" customFormat="1" ht="39" customHeight="1" x14ac:dyDescent="0.25">
      <c r="A34" s="65" t="e">
        <f>VLOOKUP(D34,'Active-Bldg List ref'!$A:$E,4,FALSE)</f>
        <v>#N/A</v>
      </c>
      <c r="B34" s="65" t="e">
        <f>VLOOKUP(D34,'Active-Bldg List ref'!$A:$E,5,FALSE)</f>
        <v>#N/A</v>
      </c>
      <c r="C34" s="65" t="e">
        <f>VLOOKUP(D34,'Active-Bldg List ref'!$A:$B,2,FALSE)</f>
        <v>#N/A</v>
      </c>
      <c r="D34" s="65" t="e">
        <f>INDEX('Active-Bldg List ref'!$A:$A,MATCH(R34,'Active-Bldg List ref'!$C:$C,0))</f>
        <v>#N/A</v>
      </c>
      <c r="E34" s="65" t="e">
        <f>INDEX('Equip Group &amp; Type ref'!D:D,MATCH(U34,'Equip Group &amp; Type ref'!E:E,0))</f>
        <v>#N/A</v>
      </c>
      <c r="F34" s="66" t="e">
        <f>INDEX('Equip Group &amp; Type ref'!F:F,MATCH(V34,'Equip Group &amp; Type ref'!G:G,0))</f>
        <v>#N/A</v>
      </c>
      <c r="G34" s="83"/>
      <c r="H34" s="69" t="e">
        <f>INDEX('Equip Group &amp; Type ref'!$F:$H,MATCH(F34,'Equip Group &amp; Type ref'!$F:$F,0),MATCH(A34,'Equip Group &amp; Type ref'!$2:$2,0))</f>
        <v>#N/A</v>
      </c>
      <c r="I34" s="70" t="e">
        <f>VLOOKUP(F34,'Equip Group &amp; Type ref'!F:H,6,FALSE)</f>
        <v>#N/A</v>
      </c>
      <c r="J34" s="71" t="e">
        <f>CONCATENATE(D34,":",VLOOKUP(F34,'Equip Group &amp; Type ref'!F:G,2,FALSE),":",$W34)</f>
        <v>#N/A</v>
      </c>
      <c r="K34" s="84" t="e">
        <f t="shared" si="2"/>
        <v>#N/A</v>
      </c>
      <c r="L34" s="70" t="e">
        <f>INDEX('MFR_List ref'!$A:$A,MATCH($Z34,'MFR_List ref'!$B:$B,0))</f>
        <v>#N/A</v>
      </c>
      <c r="M34" s="76" t="e">
        <f t="shared" si="4"/>
        <v>#N/A</v>
      </c>
      <c r="N34" s="78"/>
      <c r="O34" s="85"/>
      <c r="P34" s="86"/>
      <c r="Q34" s="74"/>
      <c r="R34" s="35"/>
      <c r="S34" s="36"/>
      <c r="T34" s="98"/>
      <c r="U34" s="37"/>
      <c r="V34" s="37"/>
      <c r="W34" s="38"/>
      <c r="X34" s="38"/>
      <c r="Y34" s="38"/>
      <c r="Z34" s="35"/>
      <c r="AA34" s="40"/>
      <c r="AB34" s="41"/>
      <c r="AC34" s="42"/>
      <c r="AD34" s="34"/>
      <c r="AE34" s="39"/>
      <c r="AF34" s="39"/>
      <c r="AG34" s="39"/>
      <c r="AH34" s="34"/>
      <c r="AI34" s="39"/>
      <c r="AJ34" s="39"/>
      <c r="AK34" s="43"/>
      <c r="AL34" s="38"/>
      <c r="AM34" s="40"/>
      <c r="AN34" s="40"/>
      <c r="AO34" s="40"/>
      <c r="AP34" s="40"/>
      <c r="AQ34" s="39"/>
      <c r="AR34" s="39"/>
      <c r="AS34" s="39"/>
      <c r="AT34" s="39"/>
      <c r="AU34" s="39"/>
    </row>
    <row r="35" spans="1:47" s="26" customFormat="1" ht="39" customHeight="1" x14ac:dyDescent="0.25">
      <c r="A35" s="65" t="e">
        <f>VLOOKUP(D35,'Active-Bldg List ref'!$A:$E,4,FALSE)</f>
        <v>#N/A</v>
      </c>
      <c r="B35" s="65" t="e">
        <f>VLOOKUP(D35,'Active-Bldg List ref'!$A:$E,5,FALSE)</f>
        <v>#N/A</v>
      </c>
      <c r="C35" s="65" t="e">
        <f>VLOOKUP(D35,'Active-Bldg List ref'!$A:$B,2,FALSE)</f>
        <v>#N/A</v>
      </c>
      <c r="D35" s="65" t="e">
        <f>INDEX('Active-Bldg List ref'!$A:$A,MATCH(R35,'Active-Bldg List ref'!$C:$C,0))</f>
        <v>#N/A</v>
      </c>
      <c r="E35" s="65" t="e">
        <f>INDEX('Equip Group &amp; Type ref'!D:D,MATCH(U35,'Equip Group &amp; Type ref'!E:E,0))</f>
        <v>#N/A</v>
      </c>
      <c r="F35" s="66" t="e">
        <f>INDEX('Equip Group &amp; Type ref'!F:F,MATCH(V35,'Equip Group &amp; Type ref'!G:G,0))</f>
        <v>#N/A</v>
      </c>
      <c r="G35" s="83"/>
      <c r="H35" s="69" t="e">
        <f>INDEX('Equip Group &amp; Type ref'!$F:$H,MATCH(F35,'Equip Group &amp; Type ref'!$F:$F,0),MATCH(A35,'Equip Group &amp; Type ref'!$2:$2,0))</f>
        <v>#N/A</v>
      </c>
      <c r="I35" s="70" t="e">
        <f>VLOOKUP(F35,'Equip Group &amp; Type ref'!F:H,6,FALSE)</f>
        <v>#N/A</v>
      </c>
      <c r="J35" s="71" t="e">
        <f>CONCATENATE(D35,":",VLOOKUP(F35,'Equip Group &amp; Type ref'!F:G,2,FALSE),":",$W35)</f>
        <v>#N/A</v>
      </c>
      <c r="K35" s="84" t="e">
        <f t="shared" ref="K35:K98" si="5">LEN(J35)</f>
        <v>#N/A</v>
      </c>
      <c r="L35" s="70" t="e">
        <f>INDEX('MFR_List ref'!$A:$A,MATCH($Z35,'MFR_List ref'!$B:$B,0))</f>
        <v>#N/A</v>
      </c>
      <c r="M35" s="76" t="e">
        <f t="shared" si="4"/>
        <v>#N/A</v>
      </c>
      <c r="N35" s="78"/>
      <c r="O35" s="85"/>
      <c r="P35" s="86"/>
      <c r="Q35" s="74"/>
      <c r="R35" s="35"/>
      <c r="S35" s="36"/>
      <c r="T35" s="98"/>
      <c r="U35" s="37"/>
      <c r="V35" s="37"/>
      <c r="W35" s="38"/>
      <c r="X35" s="38"/>
      <c r="Y35" s="38"/>
      <c r="Z35" s="35"/>
      <c r="AA35" s="40"/>
      <c r="AB35" s="41"/>
      <c r="AC35" s="42"/>
      <c r="AD35" s="34"/>
      <c r="AE35" s="39"/>
      <c r="AF35" s="39"/>
      <c r="AG35" s="39"/>
      <c r="AH35" s="34"/>
      <c r="AI35" s="39"/>
      <c r="AJ35" s="39"/>
      <c r="AK35" s="43"/>
      <c r="AL35" s="38"/>
      <c r="AM35" s="40"/>
      <c r="AN35" s="40"/>
      <c r="AO35" s="40"/>
      <c r="AP35" s="40"/>
      <c r="AQ35" s="39"/>
      <c r="AR35" s="39"/>
      <c r="AS35" s="39"/>
      <c r="AT35" s="39"/>
      <c r="AU35" s="39"/>
    </row>
    <row r="36" spans="1:47" s="26" customFormat="1" ht="39" customHeight="1" x14ac:dyDescent="0.25">
      <c r="A36" s="65" t="e">
        <f>VLOOKUP(D36,'Active-Bldg List ref'!$A:$E,4,FALSE)</f>
        <v>#N/A</v>
      </c>
      <c r="B36" s="65" t="e">
        <f>VLOOKUP(D36,'Active-Bldg List ref'!$A:$E,5,FALSE)</f>
        <v>#N/A</v>
      </c>
      <c r="C36" s="65" t="e">
        <f>VLOOKUP(D36,'Active-Bldg List ref'!$A:$B,2,FALSE)</f>
        <v>#N/A</v>
      </c>
      <c r="D36" s="65" t="e">
        <f>INDEX('Active-Bldg List ref'!$A:$A,MATCH(R36,'Active-Bldg List ref'!$C:$C,0))</f>
        <v>#N/A</v>
      </c>
      <c r="E36" s="65" t="e">
        <f>INDEX('Equip Group &amp; Type ref'!D:D,MATCH(U36,'Equip Group &amp; Type ref'!E:E,0))</f>
        <v>#N/A</v>
      </c>
      <c r="F36" s="66" t="e">
        <f>INDEX('Equip Group &amp; Type ref'!F:F,MATCH(V36,'Equip Group &amp; Type ref'!G:G,0))</f>
        <v>#N/A</v>
      </c>
      <c r="G36" s="83"/>
      <c r="H36" s="69" t="e">
        <f>INDEX('Equip Group &amp; Type ref'!$F:$H,MATCH(F36,'Equip Group &amp; Type ref'!$F:$F,0),MATCH(A36,'Equip Group &amp; Type ref'!$2:$2,0))</f>
        <v>#N/A</v>
      </c>
      <c r="I36" s="70" t="e">
        <f>VLOOKUP(F36,'Equip Group &amp; Type ref'!F:H,6,FALSE)</f>
        <v>#N/A</v>
      </c>
      <c r="J36" s="71" t="e">
        <f>CONCATENATE(D36,":",VLOOKUP(F36,'Equip Group &amp; Type ref'!F:G,2,FALSE),":",$W36)</f>
        <v>#N/A</v>
      </c>
      <c r="K36" s="84" t="e">
        <f t="shared" si="5"/>
        <v>#N/A</v>
      </c>
      <c r="L36" s="70" t="e">
        <f>INDEX('MFR_List ref'!$A:$A,MATCH($Z36,'MFR_List ref'!$B:$B,0))</f>
        <v>#N/A</v>
      </c>
      <c r="M36" s="76" t="e">
        <f t="shared" si="4"/>
        <v>#N/A</v>
      </c>
      <c r="N36" s="78"/>
      <c r="O36" s="85"/>
      <c r="P36" s="86"/>
      <c r="Q36" s="74"/>
      <c r="R36" s="35"/>
      <c r="S36" s="36"/>
      <c r="T36" s="98"/>
      <c r="U36" s="37"/>
      <c r="V36" s="37"/>
      <c r="W36" s="38"/>
      <c r="X36" s="38"/>
      <c r="Y36" s="38"/>
      <c r="Z36" s="35"/>
      <c r="AA36" s="40"/>
      <c r="AB36" s="41"/>
      <c r="AC36" s="42"/>
      <c r="AD36" s="34"/>
      <c r="AE36" s="39"/>
      <c r="AF36" s="39"/>
      <c r="AG36" s="39"/>
      <c r="AH36" s="34"/>
      <c r="AI36" s="39"/>
      <c r="AJ36" s="39"/>
      <c r="AK36" s="43"/>
      <c r="AL36" s="38"/>
      <c r="AM36" s="40"/>
      <c r="AN36" s="40"/>
      <c r="AO36" s="40"/>
      <c r="AP36" s="40"/>
      <c r="AQ36" s="39"/>
      <c r="AR36" s="39"/>
      <c r="AS36" s="39"/>
      <c r="AT36" s="39"/>
      <c r="AU36" s="39"/>
    </row>
    <row r="37" spans="1:47" s="26" customFormat="1" ht="39" customHeight="1" x14ac:dyDescent="0.25">
      <c r="A37" s="65" t="e">
        <f>VLOOKUP(D37,'Active-Bldg List ref'!$A:$E,4,FALSE)</f>
        <v>#N/A</v>
      </c>
      <c r="B37" s="65" t="e">
        <f>VLOOKUP(D37,'Active-Bldg List ref'!$A:$E,5,FALSE)</f>
        <v>#N/A</v>
      </c>
      <c r="C37" s="65" t="e">
        <f>VLOOKUP(D37,'Active-Bldg List ref'!$A:$B,2,FALSE)</f>
        <v>#N/A</v>
      </c>
      <c r="D37" s="65" t="e">
        <f>INDEX('Active-Bldg List ref'!$A:$A,MATCH(R37,'Active-Bldg List ref'!$C:$C,0))</f>
        <v>#N/A</v>
      </c>
      <c r="E37" s="65" t="e">
        <f>INDEX('Equip Group &amp; Type ref'!D:D,MATCH(U37,'Equip Group &amp; Type ref'!E:E,0))</f>
        <v>#N/A</v>
      </c>
      <c r="F37" s="66" t="e">
        <f>INDEX('Equip Group &amp; Type ref'!F:F,MATCH(V37,'Equip Group &amp; Type ref'!G:G,0))</f>
        <v>#N/A</v>
      </c>
      <c r="G37" s="83"/>
      <c r="H37" s="69" t="e">
        <f>INDEX('Equip Group &amp; Type ref'!$F:$H,MATCH(F37,'Equip Group &amp; Type ref'!$F:$F,0),MATCH(A37,'Equip Group &amp; Type ref'!$2:$2,0))</f>
        <v>#N/A</v>
      </c>
      <c r="I37" s="70" t="e">
        <f>VLOOKUP(F37,'Equip Group &amp; Type ref'!F:H,6,FALSE)</f>
        <v>#N/A</v>
      </c>
      <c r="J37" s="71" t="e">
        <f>CONCATENATE(D37,":",VLOOKUP(F37,'Equip Group &amp; Type ref'!F:G,2,FALSE),":",$W37)</f>
        <v>#N/A</v>
      </c>
      <c r="K37" s="84" t="e">
        <f t="shared" si="5"/>
        <v>#N/A</v>
      </c>
      <c r="L37" s="70" t="e">
        <f>INDEX('MFR_List ref'!$A:$A,MATCH($Z37,'MFR_List ref'!$B:$B,0))</f>
        <v>#N/A</v>
      </c>
      <c r="M37" s="76" t="e">
        <f t="shared" si="4"/>
        <v>#N/A</v>
      </c>
      <c r="N37" s="78"/>
      <c r="O37" s="85"/>
      <c r="P37" s="86"/>
      <c r="Q37" s="74"/>
      <c r="R37" s="35"/>
      <c r="S37" s="36"/>
      <c r="T37" s="98"/>
      <c r="U37" s="37"/>
      <c r="V37" s="37"/>
      <c r="W37" s="38"/>
      <c r="X37" s="38"/>
      <c r="Y37" s="38"/>
      <c r="Z37" s="35"/>
      <c r="AA37" s="40"/>
      <c r="AB37" s="41"/>
      <c r="AC37" s="42"/>
      <c r="AD37" s="34"/>
      <c r="AE37" s="39"/>
      <c r="AF37" s="39"/>
      <c r="AG37" s="39"/>
      <c r="AH37" s="34"/>
      <c r="AI37" s="39"/>
      <c r="AJ37" s="39"/>
      <c r="AK37" s="43"/>
      <c r="AL37" s="38"/>
      <c r="AM37" s="40"/>
      <c r="AN37" s="40"/>
      <c r="AO37" s="40"/>
      <c r="AP37" s="40"/>
      <c r="AQ37" s="39"/>
      <c r="AR37" s="39"/>
      <c r="AS37" s="39"/>
      <c r="AT37" s="39"/>
      <c r="AU37" s="39"/>
    </row>
    <row r="38" spans="1:47" s="26" customFormat="1" ht="39" customHeight="1" x14ac:dyDescent="0.25">
      <c r="A38" s="65" t="e">
        <f>VLOOKUP(D38,'Active-Bldg List ref'!$A:$E,4,FALSE)</f>
        <v>#N/A</v>
      </c>
      <c r="B38" s="65" t="e">
        <f>VLOOKUP(D38,'Active-Bldg List ref'!$A:$E,5,FALSE)</f>
        <v>#N/A</v>
      </c>
      <c r="C38" s="65" t="e">
        <f>VLOOKUP(D38,'Active-Bldg List ref'!$A:$B,2,FALSE)</f>
        <v>#N/A</v>
      </c>
      <c r="D38" s="65" t="e">
        <f>INDEX('Active-Bldg List ref'!$A:$A,MATCH(R38,'Active-Bldg List ref'!$C:$C,0))</f>
        <v>#N/A</v>
      </c>
      <c r="E38" s="65" t="e">
        <f>INDEX('Equip Group &amp; Type ref'!D:D,MATCH(U38,'Equip Group &amp; Type ref'!E:E,0))</f>
        <v>#N/A</v>
      </c>
      <c r="F38" s="66" t="e">
        <f>INDEX('Equip Group &amp; Type ref'!F:F,MATCH(V38,'Equip Group &amp; Type ref'!G:G,0))</f>
        <v>#N/A</v>
      </c>
      <c r="G38" s="83"/>
      <c r="H38" s="69" t="e">
        <f>INDEX('Equip Group &amp; Type ref'!$F:$H,MATCH(F38,'Equip Group &amp; Type ref'!$F:$F,0),MATCH(A38,'Equip Group &amp; Type ref'!$2:$2,0))</f>
        <v>#N/A</v>
      </c>
      <c r="I38" s="70" t="e">
        <f>VLOOKUP(F38,'Equip Group &amp; Type ref'!F:H,6,FALSE)</f>
        <v>#N/A</v>
      </c>
      <c r="J38" s="71" t="e">
        <f>CONCATENATE(D38,":",VLOOKUP(F38,'Equip Group &amp; Type ref'!F:G,2,FALSE),":",$W38)</f>
        <v>#N/A</v>
      </c>
      <c r="K38" s="84" t="e">
        <f t="shared" si="5"/>
        <v>#N/A</v>
      </c>
      <c r="L38" s="70" t="e">
        <f>INDEX('MFR_List ref'!$A:$A,MATCH($Z38,'MFR_List ref'!$B:$B,0))</f>
        <v>#N/A</v>
      </c>
      <c r="M38" s="76" t="e">
        <f t="shared" si="4"/>
        <v>#N/A</v>
      </c>
      <c r="N38" s="78"/>
      <c r="O38" s="85"/>
      <c r="P38" s="86"/>
      <c r="Q38" s="74"/>
      <c r="R38" s="35"/>
      <c r="S38" s="36"/>
      <c r="T38" s="98"/>
      <c r="U38" s="37"/>
      <c r="V38" s="37"/>
      <c r="W38" s="38"/>
      <c r="X38" s="38"/>
      <c r="Y38" s="38"/>
      <c r="Z38" s="35"/>
      <c r="AA38" s="40"/>
      <c r="AB38" s="41"/>
      <c r="AC38" s="42"/>
      <c r="AD38" s="34"/>
      <c r="AE38" s="39"/>
      <c r="AF38" s="39"/>
      <c r="AG38" s="39"/>
      <c r="AH38" s="34"/>
      <c r="AI38" s="39"/>
      <c r="AJ38" s="39"/>
      <c r="AK38" s="43"/>
      <c r="AL38" s="38"/>
      <c r="AM38" s="40"/>
      <c r="AN38" s="40"/>
      <c r="AO38" s="40"/>
      <c r="AP38" s="40"/>
      <c r="AQ38" s="39"/>
      <c r="AR38" s="39"/>
      <c r="AS38" s="39"/>
      <c r="AT38" s="39"/>
      <c r="AU38" s="39"/>
    </row>
    <row r="39" spans="1:47" s="26" customFormat="1" ht="39" customHeight="1" x14ac:dyDescent="0.25">
      <c r="A39" s="65" t="e">
        <f>VLOOKUP(D39,'Active-Bldg List ref'!$A:$E,4,FALSE)</f>
        <v>#N/A</v>
      </c>
      <c r="B39" s="65" t="e">
        <f>VLOOKUP(D39,'Active-Bldg List ref'!$A:$E,5,FALSE)</f>
        <v>#N/A</v>
      </c>
      <c r="C39" s="65" t="e">
        <f>VLOOKUP(D39,'Active-Bldg List ref'!$A:$B,2,FALSE)</f>
        <v>#N/A</v>
      </c>
      <c r="D39" s="65" t="e">
        <f>INDEX('Active-Bldg List ref'!$A:$A,MATCH(R39,'Active-Bldg List ref'!$C:$C,0))</f>
        <v>#N/A</v>
      </c>
      <c r="E39" s="65" t="e">
        <f>INDEX('Equip Group &amp; Type ref'!D:D,MATCH(U39,'Equip Group &amp; Type ref'!E:E,0))</f>
        <v>#N/A</v>
      </c>
      <c r="F39" s="66" t="e">
        <f>INDEX('Equip Group &amp; Type ref'!F:F,MATCH(V39,'Equip Group &amp; Type ref'!G:G,0))</f>
        <v>#N/A</v>
      </c>
      <c r="G39" s="83"/>
      <c r="H39" s="69" t="e">
        <f>INDEX('Equip Group &amp; Type ref'!$F:$H,MATCH(F39,'Equip Group &amp; Type ref'!$F:$F,0),MATCH(A39,'Equip Group &amp; Type ref'!$2:$2,0))</f>
        <v>#N/A</v>
      </c>
      <c r="I39" s="70" t="e">
        <f>VLOOKUP(F39,'Equip Group &amp; Type ref'!F:H,6,FALSE)</f>
        <v>#N/A</v>
      </c>
      <c r="J39" s="71" t="e">
        <f>CONCATENATE(D39,":",VLOOKUP(F39,'Equip Group &amp; Type ref'!F:G,2,FALSE),":",$W39)</f>
        <v>#N/A</v>
      </c>
      <c r="K39" s="84" t="e">
        <f t="shared" si="5"/>
        <v>#N/A</v>
      </c>
      <c r="L39" s="70" t="e">
        <f>INDEX('MFR_List ref'!$A:$A,MATCH($Z39,'MFR_List ref'!$B:$B,0))</f>
        <v>#N/A</v>
      </c>
      <c r="M39" s="76" t="e">
        <f t="shared" si="4"/>
        <v>#N/A</v>
      </c>
      <c r="N39" s="78"/>
      <c r="O39" s="85"/>
      <c r="P39" s="86"/>
      <c r="Q39" s="74"/>
      <c r="R39" s="35"/>
      <c r="S39" s="36"/>
      <c r="T39" s="98"/>
      <c r="U39" s="37"/>
      <c r="V39" s="37"/>
      <c r="W39" s="38"/>
      <c r="X39" s="38"/>
      <c r="Y39" s="38"/>
      <c r="Z39" s="35"/>
      <c r="AA39" s="40"/>
      <c r="AB39" s="41"/>
      <c r="AC39" s="42"/>
      <c r="AD39" s="34"/>
      <c r="AE39" s="39"/>
      <c r="AF39" s="39"/>
      <c r="AG39" s="39"/>
      <c r="AH39" s="34"/>
      <c r="AI39" s="39"/>
      <c r="AJ39" s="39"/>
      <c r="AK39" s="43"/>
      <c r="AL39" s="38"/>
      <c r="AM39" s="40"/>
      <c r="AN39" s="40"/>
      <c r="AO39" s="40"/>
      <c r="AP39" s="40"/>
      <c r="AQ39" s="39"/>
      <c r="AR39" s="39"/>
      <c r="AS39" s="39"/>
      <c r="AT39" s="39"/>
      <c r="AU39" s="39"/>
    </row>
    <row r="40" spans="1:47" s="26" customFormat="1" ht="39" customHeight="1" x14ac:dyDescent="0.25">
      <c r="A40" s="65" t="e">
        <f>VLOOKUP(D40,'Active-Bldg List ref'!$A:$E,4,FALSE)</f>
        <v>#N/A</v>
      </c>
      <c r="B40" s="65" t="e">
        <f>VLOOKUP(D40,'Active-Bldg List ref'!$A:$E,5,FALSE)</f>
        <v>#N/A</v>
      </c>
      <c r="C40" s="65" t="e">
        <f>VLOOKUP(D40,'Active-Bldg List ref'!$A:$B,2,FALSE)</f>
        <v>#N/A</v>
      </c>
      <c r="D40" s="65" t="e">
        <f>INDEX('Active-Bldg List ref'!$A:$A,MATCH(R40,'Active-Bldg List ref'!$C:$C,0))</f>
        <v>#N/A</v>
      </c>
      <c r="E40" s="65" t="e">
        <f>INDEX('Equip Group &amp; Type ref'!D:D,MATCH(U40,'Equip Group &amp; Type ref'!E:E,0))</f>
        <v>#N/A</v>
      </c>
      <c r="F40" s="66" t="e">
        <f>INDEX('Equip Group &amp; Type ref'!F:F,MATCH(V40,'Equip Group &amp; Type ref'!G:G,0))</f>
        <v>#N/A</v>
      </c>
      <c r="G40" s="83"/>
      <c r="H40" s="69" t="e">
        <f>INDEX('Equip Group &amp; Type ref'!$F:$H,MATCH(F40,'Equip Group &amp; Type ref'!$F:$F,0),MATCH(A40,'Equip Group &amp; Type ref'!$2:$2,0))</f>
        <v>#N/A</v>
      </c>
      <c r="I40" s="70" t="e">
        <f>VLOOKUP(F40,'Equip Group &amp; Type ref'!F:H,6,FALSE)</f>
        <v>#N/A</v>
      </c>
      <c r="J40" s="71" t="e">
        <f>CONCATENATE(D40,":",VLOOKUP(F40,'Equip Group &amp; Type ref'!F:G,2,FALSE),":",$W40)</f>
        <v>#N/A</v>
      </c>
      <c r="K40" s="84" t="e">
        <f t="shared" si="5"/>
        <v>#N/A</v>
      </c>
      <c r="L40" s="70" t="e">
        <f>INDEX('MFR_List ref'!$A:$A,MATCH($Z40,'MFR_List ref'!$B:$B,0))</f>
        <v>#N/A</v>
      </c>
      <c r="M40" s="76" t="e">
        <f t="shared" si="4"/>
        <v>#N/A</v>
      </c>
      <c r="N40" s="78"/>
      <c r="O40" s="85"/>
      <c r="P40" s="86"/>
      <c r="Q40" s="74"/>
      <c r="R40" s="35"/>
      <c r="S40" s="36"/>
      <c r="T40" s="98"/>
      <c r="U40" s="37"/>
      <c r="V40" s="37"/>
      <c r="W40" s="38"/>
      <c r="X40" s="38"/>
      <c r="Y40" s="38"/>
      <c r="Z40" s="35"/>
      <c r="AA40" s="40"/>
      <c r="AB40" s="41"/>
      <c r="AC40" s="42"/>
      <c r="AD40" s="34"/>
      <c r="AE40" s="39"/>
      <c r="AF40" s="39"/>
      <c r="AG40" s="39"/>
      <c r="AH40" s="34"/>
      <c r="AI40" s="39"/>
      <c r="AJ40" s="39"/>
      <c r="AK40" s="43"/>
      <c r="AL40" s="38"/>
      <c r="AM40" s="40"/>
      <c r="AN40" s="40"/>
      <c r="AO40" s="40"/>
      <c r="AP40" s="40"/>
      <c r="AQ40" s="39"/>
      <c r="AR40" s="39"/>
      <c r="AS40" s="39"/>
      <c r="AT40" s="39"/>
      <c r="AU40" s="39"/>
    </row>
    <row r="41" spans="1:47" s="26" customFormat="1" ht="39" customHeight="1" x14ac:dyDescent="0.25">
      <c r="A41" s="65" t="e">
        <f>VLOOKUP(D41,'Active-Bldg List ref'!$A:$E,4,FALSE)</f>
        <v>#N/A</v>
      </c>
      <c r="B41" s="65" t="e">
        <f>VLOOKUP(D41,'Active-Bldg List ref'!$A:$E,5,FALSE)</f>
        <v>#N/A</v>
      </c>
      <c r="C41" s="65" t="e">
        <f>VLOOKUP(D41,'Active-Bldg List ref'!$A:$B,2,FALSE)</f>
        <v>#N/A</v>
      </c>
      <c r="D41" s="65" t="e">
        <f>INDEX('Active-Bldg List ref'!$A:$A,MATCH(R41,'Active-Bldg List ref'!$C:$C,0))</f>
        <v>#N/A</v>
      </c>
      <c r="E41" s="65" t="e">
        <f>INDEX('Equip Group &amp; Type ref'!D:D,MATCH(U41,'Equip Group &amp; Type ref'!E:E,0))</f>
        <v>#N/A</v>
      </c>
      <c r="F41" s="66" t="e">
        <f>INDEX('Equip Group &amp; Type ref'!F:F,MATCH(V41,'Equip Group &amp; Type ref'!G:G,0))</f>
        <v>#N/A</v>
      </c>
      <c r="G41" s="83"/>
      <c r="H41" s="69" t="e">
        <f>INDEX('Equip Group &amp; Type ref'!$F:$H,MATCH(F41,'Equip Group &amp; Type ref'!$F:$F,0),MATCH(A41,'Equip Group &amp; Type ref'!$2:$2,0))</f>
        <v>#N/A</v>
      </c>
      <c r="I41" s="70" t="e">
        <f>VLOOKUP(F41,'Equip Group &amp; Type ref'!F:H,6,FALSE)</f>
        <v>#N/A</v>
      </c>
      <c r="J41" s="71" t="e">
        <f>CONCATENATE(D41,":",VLOOKUP(F41,'Equip Group &amp; Type ref'!F:G,2,FALSE),":",$W41)</f>
        <v>#N/A</v>
      </c>
      <c r="K41" s="84" t="e">
        <f t="shared" si="5"/>
        <v>#N/A</v>
      </c>
      <c r="L41" s="70" t="e">
        <f>INDEX('MFR_List ref'!$A:$A,MATCH($Z41,'MFR_List ref'!$B:$B,0))</f>
        <v>#N/A</v>
      </c>
      <c r="M41" s="76" t="e">
        <f t="shared" si="4"/>
        <v>#N/A</v>
      </c>
      <c r="N41" s="78"/>
      <c r="O41" s="85"/>
      <c r="P41" s="86"/>
      <c r="Q41" s="74"/>
      <c r="R41" s="35"/>
      <c r="S41" s="36"/>
      <c r="T41" s="98"/>
      <c r="U41" s="37"/>
      <c r="V41" s="37"/>
      <c r="W41" s="38"/>
      <c r="X41" s="38"/>
      <c r="Y41" s="38"/>
      <c r="Z41" s="35"/>
      <c r="AA41" s="40"/>
      <c r="AB41" s="41"/>
      <c r="AC41" s="42"/>
      <c r="AD41" s="34"/>
      <c r="AE41" s="39"/>
      <c r="AF41" s="39"/>
      <c r="AG41" s="39"/>
      <c r="AH41" s="34"/>
      <c r="AI41" s="39"/>
      <c r="AJ41" s="39"/>
      <c r="AK41" s="43"/>
      <c r="AL41" s="38"/>
      <c r="AM41" s="40"/>
      <c r="AN41" s="40"/>
      <c r="AO41" s="40"/>
      <c r="AP41" s="40"/>
      <c r="AQ41" s="39"/>
      <c r="AR41" s="39"/>
      <c r="AS41" s="39"/>
      <c r="AT41" s="39"/>
      <c r="AU41" s="39"/>
    </row>
    <row r="42" spans="1:47" s="26" customFormat="1" ht="39" customHeight="1" x14ac:dyDescent="0.25">
      <c r="A42" s="65" t="e">
        <f>VLOOKUP(D42,'Active-Bldg List ref'!$A:$E,4,FALSE)</f>
        <v>#N/A</v>
      </c>
      <c r="B42" s="65" t="e">
        <f>VLOOKUP(D42,'Active-Bldg List ref'!$A:$E,5,FALSE)</f>
        <v>#N/A</v>
      </c>
      <c r="C42" s="65" t="e">
        <f>VLOOKUP(D42,'Active-Bldg List ref'!$A:$B,2,FALSE)</f>
        <v>#N/A</v>
      </c>
      <c r="D42" s="65" t="e">
        <f>INDEX('Active-Bldg List ref'!$A:$A,MATCH(R42,'Active-Bldg List ref'!$C:$C,0))</f>
        <v>#N/A</v>
      </c>
      <c r="E42" s="65" t="e">
        <f>INDEX('Equip Group &amp; Type ref'!D:D,MATCH(U42,'Equip Group &amp; Type ref'!E:E,0))</f>
        <v>#N/A</v>
      </c>
      <c r="F42" s="66" t="e">
        <f>INDEX('Equip Group &amp; Type ref'!F:F,MATCH(V42,'Equip Group &amp; Type ref'!G:G,0))</f>
        <v>#N/A</v>
      </c>
      <c r="G42" s="83"/>
      <c r="H42" s="69" t="e">
        <f>INDEX('Equip Group &amp; Type ref'!$F:$H,MATCH(F42,'Equip Group &amp; Type ref'!$F:$F,0),MATCH(A42,'Equip Group &amp; Type ref'!$2:$2,0))</f>
        <v>#N/A</v>
      </c>
      <c r="I42" s="70" t="e">
        <f>VLOOKUP(F42,'Equip Group &amp; Type ref'!F:H,6,FALSE)</f>
        <v>#N/A</v>
      </c>
      <c r="J42" s="71" t="e">
        <f>CONCATENATE(D42,":",VLOOKUP(F42,'Equip Group &amp; Type ref'!F:G,2,FALSE),":",$W42)</f>
        <v>#N/A</v>
      </c>
      <c r="K42" s="84" t="e">
        <f t="shared" si="5"/>
        <v>#N/A</v>
      </c>
      <c r="L42" s="70" t="e">
        <f>INDEX('MFR_List ref'!$A:$A,MATCH($Z42,'MFR_List ref'!$B:$B,0))</f>
        <v>#N/A</v>
      </c>
      <c r="M42" s="76" t="e">
        <f t="shared" si="4"/>
        <v>#N/A</v>
      </c>
      <c r="N42" s="78"/>
      <c r="O42" s="85"/>
      <c r="P42" s="86"/>
      <c r="Q42" s="74"/>
      <c r="R42" s="35"/>
      <c r="S42" s="36"/>
      <c r="T42" s="98"/>
      <c r="U42" s="37"/>
      <c r="V42" s="37"/>
      <c r="W42" s="38"/>
      <c r="X42" s="38"/>
      <c r="Y42" s="38"/>
      <c r="Z42" s="35"/>
      <c r="AA42" s="40"/>
      <c r="AB42" s="41"/>
      <c r="AC42" s="42"/>
      <c r="AD42" s="34"/>
      <c r="AE42" s="39"/>
      <c r="AF42" s="39"/>
      <c r="AG42" s="39"/>
      <c r="AH42" s="34"/>
      <c r="AI42" s="39"/>
      <c r="AJ42" s="39"/>
      <c r="AK42" s="43"/>
      <c r="AL42" s="38"/>
      <c r="AM42" s="40"/>
      <c r="AN42" s="40"/>
      <c r="AO42" s="40"/>
      <c r="AP42" s="40"/>
      <c r="AQ42" s="39"/>
      <c r="AR42" s="39"/>
      <c r="AS42" s="39"/>
      <c r="AT42" s="39"/>
      <c r="AU42" s="39"/>
    </row>
    <row r="43" spans="1:47" s="26" customFormat="1" ht="39" customHeight="1" x14ac:dyDescent="0.25">
      <c r="A43" s="65" t="e">
        <f>VLOOKUP(D43,'Active-Bldg List ref'!$A:$E,4,FALSE)</f>
        <v>#N/A</v>
      </c>
      <c r="B43" s="65" t="e">
        <f>VLOOKUP(D43,'Active-Bldg List ref'!$A:$E,5,FALSE)</f>
        <v>#N/A</v>
      </c>
      <c r="C43" s="65" t="e">
        <f>VLOOKUP(D43,'Active-Bldg List ref'!$A:$B,2,FALSE)</f>
        <v>#N/A</v>
      </c>
      <c r="D43" s="65" t="e">
        <f>INDEX('Active-Bldg List ref'!$A:$A,MATCH(R43,'Active-Bldg List ref'!$C:$C,0))</f>
        <v>#N/A</v>
      </c>
      <c r="E43" s="65" t="e">
        <f>INDEX('Equip Group &amp; Type ref'!D:D,MATCH(U43,'Equip Group &amp; Type ref'!E:E,0))</f>
        <v>#N/A</v>
      </c>
      <c r="F43" s="66" t="e">
        <f>INDEX('Equip Group &amp; Type ref'!F:F,MATCH(V43,'Equip Group &amp; Type ref'!G:G,0))</f>
        <v>#N/A</v>
      </c>
      <c r="G43" s="83"/>
      <c r="H43" s="69" t="e">
        <f>INDEX('Equip Group &amp; Type ref'!$F:$H,MATCH(F43,'Equip Group &amp; Type ref'!$F:$F,0),MATCH(A43,'Equip Group &amp; Type ref'!$2:$2,0))</f>
        <v>#N/A</v>
      </c>
      <c r="I43" s="70" t="e">
        <f>VLOOKUP(F43,'Equip Group &amp; Type ref'!F:H,6,FALSE)</f>
        <v>#N/A</v>
      </c>
      <c r="J43" s="71" t="e">
        <f>CONCATENATE(D43,":",VLOOKUP(F43,'Equip Group &amp; Type ref'!F:G,2,FALSE),":",$W43)</f>
        <v>#N/A</v>
      </c>
      <c r="K43" s="84" t="e">
        <f t="shared" si="5"/>
        <v>#N/A</v>
      </c>
      <c r="L43" s="70" t="e">
        <f>INDEX('MFR_List ref'!$A:$A,MATCH($Z43,'MFR_List ref'!$B:$B,0))</f>
        <v>#N/A</v>
      </c>
      <c r="M43" s="76" t="e">
        <f t="shared" si="4"/>
        <v>#N/A</v>
      </c>
      <c r="N43" s="78"/>
      <c r="O43" s="85"/>
      <c r="P43" s="86"/>
      <c r="Q43" s="74"/>
      <c r="R43" s="35"/>
      <c r="S43" s="36"/>
      <c r="T43" s="98"/>
      <c r="U43" s="37"/>
      <c r="V43" s="37"/>
      <c r="W43" s="38"/>
      <c r="X43" s="38"/>
      <c r="Y43" s="38"/>
      <c r="Z43" s="35"/>
      <c r="AA43" s="40"/>
      <c r="AB43" s="41"/>
      <c r="AC43" s="42"/>
      <c r="AD43" s="34"/>
      <c r="AE43" s="39"/>
      <c r="AF43" s="39"/>
      <c r="AG43" s="39"/>
      <c r="AH43" s="34"/>
      <c r="AI43" s="39"/>
      <c r="AJ43" s="39"/>
      <c r="AK43" s="43"/>
      <c r="AL43" s="38"/>
      <c r="AM43" s="40"/>
      <c r="AN43" s="40"/>
      <c r="AO43" s="40"/>
      <c r="AP43" s="40"/>
      <c r="AQ43" s="39"/>
      <c r="AR43" s="39"/>
      <c r="AS43" s="39"/>
      <c r="AT43" s="39"/>
      <c r="AU43" s="39"/>
    </row>
    <row r="44" spans="1:47" s="26" customFormat="1" ht="39" customHeight="1" x14ac:dyDescent="0.25">
      <c r="A44" s="65" t="e">
        <f>VLOOKUP(D44,'Active-Bldg List ref'!$A:$E,4,FALSE)</f>
        <v>#N/A</v>
      </c>
      <c r="B44" s="65" t="e">
        <f>VLOOKUP(D44,'Active-Bldg List ref'!$A:$E,5,FALSE)</f>
        <v>#N/A</v>
      </c>
      <c r="C44" s="65" t="e">
        <f>VLOOKUP(D44,'Active-Bldg List ref'!$A:$B,2,FALSE)</f>
        <v>#N/A</v>
      </c>
      <c r="D44" s="65" t="e">
        <f>INDEX('Active-Bldg List ref'!$A:$A,MATCH(R44,'Active-Bldg List ref'!$C:$C,0))</f>
        <v>#N/A</v>
      </c>
      <c r="E44" s="65" t="e">
        <f>INDEX('Equip Group &amp; Type ref'!D:D,MATCH(U44,'Equip Group &amp; Type ref'!E:E,0))</f>
        <v>#N/A</v>
      </c>
      <c r="F44" s="66" t="e">
        <f>INDEX('Equip Group &amp; Type ref'!F:F,MATCH(V44,'Equip Group &amp; Type ref'!G:G,0))</f>
        <v>#N/A</v>
      </c>
      <c r="G44" s="83"/>
      <c r="H44" s="69" t="e">
        <f>INDEX('Equip Group &amp; Type ref'!$F:$H,MATCH(F44,'Equip Group &amp; Type ref'!$F:$F,0),MATCH(A44,'Equip Group &amp; Type ref'!$2:$2,0))</f>
        <v>#N/A</v>
      </c>
      <c r="I44" s="70" t="e">
        <f>VLOOKUP(F44,'Equip Group &amp; Type ref'!F:H,6,FALSE)</f>
        <v>#N/A</v>
      </c>
      <c r="J44" s="71" t="e">
        <f>CONCATENATE(D44,":",VLOOKUP(F44,'Equip Group &amp; Type ref'!F:G,2,FALSE),":",$W44)</f>
        <v>#N/A</v>
      </c>
      <c r="K44" s="84" t="e">
        <f t="shared" si="5"/>
        <v>#N/A</v>
      </c>
      <c r="L44" s="70" t="e">
        <f>INDEX('MFR_List ref'!$A:$A,MATCH($Z44,'MFR_List ref'!$B:$B,0))</f>
        <v>#N/A</v>
      </c>
      <c r="M44" s="76" t="e">
        <f t="shared" si="4"/>
        <v>#N/A</v>
      </c>
      <c r="N44" s="78"/>
      <c r="O44" s="85"/>
      <c r="P44" s="86"/>
      <c r="Q44" s="74"/>
      <c r="R44" s="35"/>
      <c r="S44" s="36"/>
      <c r="T44" s="98"/>
      <c r="U44" s="37"/>
      <c r="V44" s="37"/>
      <c r="W44" s="38"/>
      <c r="X44" s="38"/>
      <c r="Y44" s="38"/>
      <c r="Z44" s="35"/>
      <c r="AA44" s="40"/>
      <c r="AB44" s="41"/>
      <c r="AC44" s="42"/>
      <c r="AD44" s="34"/>
      <c r="AE44" s="39"/>
      <c r="AF44" s="39"/>
      <c r="AG44" s="39"/>
      <c r="AH44" s="34"/>
      <c r="AI44" s="39"/>
      <c r="AJ44" s="39"/>
      <c r="AK44" s="43"/>
      <c r="AL44" s="38"/>
      <c r="AM44" s="40"/>
      <c r="AN44" s="40"/>
      <c r="AO44" s="40"/>
      <c r="AP44" s="40"/>
      <c r="AQ44" s="39"/>
      <c r="AR44" s="39"/>
      <c r="AS44" s="39"/>
      <c r="AT44" s="39"/>
      <c r="AU44" s="39"/>
    </row>
    <row r="45" spans="1:47" s="26" customFormat="1" ht="39" customHeight="1" x14ac:dyDescent="0.25">
      <c r="A45" s="65" t="e">
        <f>VLOOKUP(D45,'Active-Bldg List ref'!$A:$E,4,FALSE)</f>
        <v>#N/A</v>
      </c>
      <c r="B45" s="65" t="e">
        <f>VLOOKUP(D45,'Active-Bldg List ref'!$A:$E,5,FALSE)</f>
        <v>#N/A</v>
      </c>
      <c r="C45" s="65" t="e">
        <f>VLOOKUP(D45,'Active-Bldg List ref'!$A:$B,2,FALSE)</f>
        <v>#N/A</v>
      </c>
      <c r="D45" s="65" t="e">
        <f>INDEX('Active-Bldg List ref'!$A:$A,MATCH(R45,'Active-Bldg List ref'!$C:$C,0))</f>
        <v>#N/A</v>
      </c>
      <c r="E45" s="65" t="e">
        <f>INDEX('Equip Group &amp; Type ref'!D:D,MATCH(U45,'Equip Group &amp; Type ref'!E:E,0))</f>
        <v>#N/A</v>
      </c>
      <c r="F45" s="66" t="e">
        <f>INDEX('Equip Group &amp; Type ref'!F:F,MATCH(V45,'Equip Group &amp; Type ref'!G:G,0))</f>
        <v>#N/A</v>
      </c>
      <c r="G45" s="83"/>
      <c r="H45" s="69" t="e">
        <f>INDEX('Equip Group &amp; Type ref'!$F:$H,MATCH(F45,'Equip Group &amp; Type ref'!$F:$F,0),MATCH(A45,'Equip Group &amp; Type ref'!$2:$2,0))</f>
        <v>#N/A</v>
      </c>
      <c r="I45" s="70" t="e">
        <f>VLOOKUP(F45,'Equip Group &amp; Type ref'!F:H,6,FALSE)</f>
        <v>#N/A</v>
      </c>
      <c r="J45" s="71" t="e">
        <f>CONCATENATE(D45,":",VLOOKUP(F45,'Equip Group &amp; Type ref'!F:G,2,FALSE),":",$W45)</f>
        <v>#N/A</v>
      </c>
      <c r="K45" s="84" t="e">
        <f t="shared" si="5"/>
        <v>#N/A</v>
      </c>
      <c r="L45" s="70" t="e">
        <f>INDEX('MFR_List ref'!$A:$A,MATCH($Z45,'MFR_List ref'!$B:$B,0))</f>
        <v>#N/A</v>
      </c>
      <c r="M45" s="76" t="e">
        <f t="shared" si="4"/>
        <v>#N/A</v>
      </c>
      <c r="N45" s="78"/>
      <c r="O45" s="85"/>
      <c r="P45" s="86"/>
      <c r="Q45" s="74"/>
      <c r="R45" s="35"/>
      <c r="S45" s="36"/>
      <c r="T45" s="98"/>
      <c r="U45" s="37"/>
      <c r="V45" s="37"/>
      <c r="W45" s="38"/>
      <c r="X45" s="38"/>
      <c r="Y45" s="38"/>
      <c r="Z45" s="35"/>
      <c r="AA45" s="40"/>
      <c r="AB45" s="41"/>
      <c r="AC45" s="42"/>
      <c r="AD45" s="34"/>
      <c r="AE45" s="39"/>
      <c r="AF45" s="39"/>
      <c r="AG45" s="39"/>
      <c r="AH45" s="34"/>
      <c r="AI45" s="39"/>
      <c r="AJ45" s="39"/>
      <c r="AK45" s="43"/>
      <c r="AL45" s="38"/>
      <c r="AM45" s="40"/>
      <c r="AN45" s="40"/>
      <c r="AO45" s="40"/>
      <c r="AP45" s="40"/>
      <c r="AQ45" s="39"/>
      <c r="AR45" s="39"/>
      <c r="AS45" s="39"/>
      <c r="AT45" s="39"/>
      <c r="AU45" s="39"/>
    </row>
    <row r="46" spans="1:47" s="26" customFormat="1" ht="39" customHeight="1" x14ac:dyDescent="0.25">
      <c r="A46" s="65" t="e">
        <f>VLOOKUP(D46,'Active-Bldg List ref'!$A:$E,4,FALSE)</f>
        <v>#N/A</v>
      </c>
      <c r="B46" s="65" t="e">
        <f>VLOOKUP(D46,'Active-Bldg List ref'!$A:$E,5,FALSE)</f>
        <v>#N/A</v>
      </c>
      <c r="C46" s="65" t="e">
        <f>VLOOKUP(D46,'Active-Bldg List ref'!$A:$B,2,FALSE)</f>
        <v>#N/A</v>
      </c>
      <c r="D46" s="65" t="e">
        <f>INDEX('Active-Bldg List ref'!$A:$A,MATCH(R46,'Active-Bldg List ref'!$C:$C,0))</f>
        <v>#N/A</v>
      </c>
      <c r="E46" s="65" t="e">
        <f>INDEX('Equip Group &amp; Type ref'!D:D,MATCH(U46,'Equip Group &amp; Type ref'!E:E,0))</f>
        <v>#N/A</v>
      </c>
      <c r="F46" s="66" t="e">
        <f>INDEX('Equip Group &amp; Type ref'!F:F,MATCH(V46,'Equip Group &amp; Type ref'!G:G,0))</f>
        <v>#N/A</v>
      </c>
      <c r="G46" s="83"/>
      <c r="H46" s="69" t="e">
        <f>INDEX('Equip Group &amp; Type ref'!$F:$H,MATCH(F46,'Equip Group &amp; Type ref'!$F:$F,0),MATCH(A46,'Equip Group &amp; Type ref'!$2:$2,0))</f>
        <v>#N/A</v>
      </c>
      <c r="I46" s="70" t="e">
        <f>VLOOKUP(F46,'Equip Group &amp; Type ref'!F:H,6,FALSE)</f>
        <v>#N/A</v>
      </c>
      <c r="J46" s="71" t="e">
        <f>CONCATENATE(D46,":",VLOOKUP(F46,'Equip Group &amp; Type ref'!F:G,2,FALSE),":",$W46)</f>
        <v>#N/A</v>
      </c>
      <c r="K46" s="84" t="e">
        <f t="shared" si="5"/>
        <v>#N/A</v>
      </c>
      <c r="L46" s="70" t="e">
        <f>INDEX('MFR_List ref'!$A:$A,MATCH($Z46,'MFR_List ref'!$B:$B,0))</f>
        <v>#N/A</v>
      </c>
      <c r="M46" s="76" t="e">
        <f t="shared" si="4"/>
        <v>#N/A</v>
      </c>
      <c r="N46" s="78"/>
      <c r="O46" s="85"/>
      <c r="P46" s="86"/>
      <c r="Q46" s="74"/>
      <c r="R46" s="35"/>
      <c r="S46" s="36"/>
      <c r="T46" s="98"/>
      <c r="U46" s="37"/>
      <c r="V46" s="37"/>
      <c r="W46" s="38"/>
      <c r="X46" s="38"/>
      <c r="Y46" s="38"/>
      <c r="Z46" s="35"/>
      <c r="AA46" s="40"/>
      <c r="AB46" s="41"/>
      <c r="AC46" s="42"/>
      <c r="AD46" s="34"/>
      <c r="AE46" s="39"/>
      <c r="AF46" s="39"/>
      <c r="AG46" s="39"/>
      <c r="AH46" s="34"/>
      <c r="AI46" s="39"/>
      <c r="AJ46" s="39"/>
      <c r="AK46" s="43"/>
      <c r="AL46" s="38"/>
      <c r="AM46" s="40"/>
      <c r="AN46" s="40"/>
      <c r="AO46" s="40"/>
      <c r="AP46" s="40"/>
      <c r="AQ46" s="39"/>
      <c r="AR46" s="39"/>
      <c r="AS46" s="39"/>
      <c r="AT46" s="39"/>
      <c r="AU46" s="39"/>
    </row>
    <row r="47" spans="1:47" s="26" customFormat="1" ht="39" customHeight="1" x14ac:dyDescent="0.25">
      <c r="A47" s="65" t="e">
        <f>VLOOKUP(D47,'Active-Bldg List ref'!$A:$E,4,FALSE)</f>
        <v>#N/A</v>
      </c>
      <c r="B47" s="65" t="e">
        <f>VLOOKUP(D47,'Active-Bldg List ref'!$A:$E,5,FALSE)</f>
        <v>#N/A</v>
      </c>
      <c r="C47" s="65" t="e">
        <f>VLOOKUP(D47,'Active-Bldg List ref'!$A:$B,2,FALSE)</f>
        <v>#N/A</v>
      </c>
      <c r="D47" s="65" t="e">
        <f>INDEX('Active-Bldg List ref'!$A:$A,MATCH(R47,'Active-Bldg List ref'!$C:$C,0))</f>
        <v>#N/A</v>
      </c>
      <c r="E47" s="65" t="e">
        <f>INDEX('Equip Group &amp; Type ref'!D:D,MATCH(U47,'Equip Group &amp; Type ref'!E:E,0))</f>
        <v>#N/A</v>
      </c>
      <c r="F47" s="66" t="e">
        <f>INDEX('Equip Group &amp; Type ref'!F:F,MATCH(V47,'Equip Group &amp; Type ref'!G:G,0))</f>
        <v>#N/A</v>
      </c>
      <c r="G47" s="83"/>
      <c r="H47" s="69" t="e">
        <f>INDEX('Equip Group &amp; Type ref'!$F:$H,MATCH(F47,'Equip Group &amp; Type ref'!$F:$F,0),MATCH(A47,'Equip Group &amp; Type ref'!$2:$2,0))</f>
        <v>#N/A</v>
      </c>
      <c r="I47" s="70" t="e">
        <f>VLOOKUP(F47,'Equip Group &amp; Type ref'!F:H,6,FALSE)</f>
        <v>#N/A</v>
      </c>
      <c r="J47" s="71" t="e">
        <f>CONCATENATE(D47,":",VLOOKUP(F47,'Equip Group &amp; Type ref'!F:G,2,FALSE),":",$W47)</f>
        <v>#N/A</v>
      </c>
      <c r="K47" s="84" t="e">
        <f t="shared" si="5"/>
        <v>#N/A</v>
      </c>
      <c r="L47" s="70" t="e">
        <f>INDEX('MFR_List ref'!$A:$A,MATCH($Z47,'MFR_List ref'!$B:$B,0))</f>
        <v>#N/A</v>
      </c>
      <c r="M47" s="76" t="e">
        <f t="shared" si="4"/>
        <v>#N/A</v>
      </c>
      <c r="N47" s="78"/>
      <c r="O47" s="85"/>
      <c r="P47" s="86"/>
      <c r="Q47" s="74"/>
      <c r="R47" s="35"/>
      <c r="S47" s="36"/>
      <c r="T47" s="98"/>
      <c r="U47" s="37"/>
      <c r="V47" s="37"/>
      <c r="W47" s="38"/>
      <c r="X47" s="38"/>
      <c r="Y47" s="38"/>
      <c r="Z47" s="35"/>
      <c r="AA47" s="40"/>
      <c r="AB47" s="41"/>
      <c r="AC47" s="42"/>
      <c r="AD47" s="34"/>
      <c r="AE47" s="39"/>
      <c r="AF47" s="39"/>
      <c r="AG47" s="39"/>
      <c r="AH47" s="34"/>
      <c r="AI47" s="39"/>
      <c r="AJ47" s="39"/>
      <c r="AK47" s="43"/>
      <c r="AL47" s="38"/>
      <c r="AM47" s="40"/>
      <c r="AN47" s="40"/>
      <c r="AO47" s="40"/>
      <c r="AP47" s="40"/>
      <c r="AQ47" s="39"/>
      <c r="AR47" s="39"/>
      <c r="AS47" s="39"/>
      <c r="AT47" s="39"/>
      <c r="AU47" s="39"/>
    </row>
    <row r="48" spans="1:47" s="26" customFormat="1" ht="39" customHeight="1" x14ac:dyDescent="0.25">
      <c r="A48" s="65" t="e">
        <f>VLOOKUP(D48,'Active-Bldg List ref'!$A:$E,4,FALSE)</f>
        <v>#N/A</v>
      </c>
      <c r="B48" s="65" t="e">
        <f>VLOOKUP(D48,'Active-Bldg List ref'!$A:$E,5,FALSE)</f>
        <v>#N/A</v>
      </c>
      <c r="C48" s="65" t="e">
        <f>VLOOKUP(D48,'Active-Bldg List ref'!$A:$B,2,FALSE)</f>
        <v>#N/A</v>
      </c>
      <c r="D48" s="65" t="e">
        <f>INDEX('Active-Bldg List ref'!$A:$A,MATCH(R48,'Active-Bldg List ref'!$C:$C,0))</f>
        <v>#N/A</v>
      </c>
      <c r="E48" s="65" t="e">
        <f>INDEX('Equip Group &amp; Type ref'!D:D,MATCH(U48,'Equip Group &amp; Type ref'!E:E,0))</f>
        <v>#N/A</v>
      </c>
      <c r="F48" s="66" t="e">
        <f>INDEX('Equip Group &amp; Type ref'!F:F,MATCH(V48,'Equip Group &amp; Type ref'!G:G,0))</f>
        <v>#N/A</v>
      </c>
      <c r="G48" s="83"/>
      <c r="H48" s="69" t="e">
        <f>INDEX('Equip Group &amp; Type ref'!$F:$H,MATCH(F48,'Equip Group &amp; Type ref'!$F:$F,0),MATCH(A48,'Equip Group &amp; Type ref'!$2:$2,0))</f>
        <v>#N/A</v>
      </c>
      <c r="I48" s="70" t="e">
        <f>VLOOKUP(F48,'Equip Group &amp; Type ref'!F:H,6,FALSE)</f>
        <v>#N/A</v>
      </c>
      <c r="J48" s="71" t="e">
        <f>CONCATENATE(D48,":",VLOOKUP(F48,'Equip Group &amp; Type ref'!F:G,2,FALSE),":",$W48)</f>
        <v>#N/A</v>
      </c>
      <c r="K48" s="84" t="e">
        <f t="shared" si="5"/>
        <v>#N/A</v>
      </c>
      <c r="L48" s="70" t="e">
        <f>INDEX('MFR_List ref'!$A:$A,MATCH($Z48,'MFR_List ref'!$B:$B,0))</f>
        <v>#N/A</v>
      </c>
      <c r="M48" s="76" t="e">
        <f t="shared" si="4"/>
        <v>#N/A</v>
      </c>
      <c r="N48" s="78"/>
      <c r="O48" s="85"/>
      <c r="P48" s="86"/>
      <c r="Q48" s="74"/>
      <c r="R48" s="35"/>
      <c r="S48" s="36"/>
      <c r="T48" s="98"/>
      <c r="U48" s="37"/>
      <c r="V48" s="37"/>
      <c r="W48" s="38"/>
      <c r="X48" s="38"/>
      <c r="Y48" s="38"/>
      <c r="Z48" s="35"/>
      <c r="AA48" s="40"/>
      <c r="AB48" s="41"/>
      <c r="AC48" s="42"/>
      <c r="AD48" s="34"/>
      <c r="AE48" s="39"/>
      <c r="AF48" s="39"/>
      <c r="AG48" s="39"/>
      <c r="AH48" s="34"/>
      <c r="AI48" s="39"/>
      <c r="AJ48" s="39"/>
      <c r="AK48" s="43"/>
      <c r="AL48" s="38"/>
      <c r="AM48" s="40"/>
      <c r="AN48" s="40"/>
      <c r="AO48" s="40"/>
      <c r="AP48" s="40"/>
      <c r="AQ48" s="39"/>
      <c r="AR48" s="39"/>
      <c r="AS48" s="39"/>
      <c r="AT48" s="39"/>
      <c r="AU48" s="39"/>
    </row>
    <row r="49" spans="1:47" s="26" customFormat="1" ht="39" customHeight="1" x14ac:dyDescent="0.25">
      <c r="A49" s="65" t="e">
        <f>VLOOKUP(D49,'Active-Bldg List ref'!$A:$E,4,FALSE)</f>
        <v>#N/A</v>
      </c>
      <c r="B49" s="65" t="e">
        <f>VLOOKUP(D49,'Active-Bldg List ref'!$A:$E,5,FALSE)</f>
        <v>#N/A</v>
      </c>
      <c r="C49" s="65" t="e">
        <f>VLOOKUP(D49,'Active-Bldg List ref'!$A:$B,2,FALSE)</f>
        <v>#N/A</v>
      </c>
      <c r="D49" s="65" t="e">
        <f>INDEX('Active-Bldg List ref'!$A:$A,MATCH(R49,'Active-Bldg List ref'!$C:$C,0))</f>
        <v>#N/A</v>
      </c>
      <c r="E49" s="65" t="e">
        <f>INDEX('Equip Group &amp; Type ref'!D:D,MATCH(U49,'Equip Group &amp; Type ref'!E:E,0))</f>
        <v>#N/A</v>
      </c>
      <c r="F49" s="66" t="e">
        <f>INDEX('Equip Group &amp; Type ref'!F:F,MATCH(V49,'Equip Group &amp; Type ref'!G:G,0))</f>
        <v>#N/A</v>
      </c>
      <c r="G49" s="83"/>
      <c r="H49" s="69" t="e">
        <f>INDEX('Equip Group &amp; Type ref'!$F:$H,MATCH(F49,'Equip Group &amp; Type ref'!$F:$F,0),MATCH(A49,'Equip Group &amp; Type ref'!$2:$2,0))</f>
        <v>#N/A</v>
      </c>
      <c r="I49" s="70" t="e">
        <f>VLOOKUP(F49,'Equip Group &amp; Type ref'!F:H,6,FALSE)</f>
        <v>#N/A</v>
      </c>
      <c r="J49" s="71" t="e">
        <f>CONCATENATE(D49,":",VLOOKUP(F49,'Equip Group &amp; Type ref'!F:G,2,FALSE),":",$W49)</f>
        <v>#N/A</v>
      </c>
      <c r="K49" s="84" t="e">
        <f t="shared" si="5"/>
        <v>#N/A</v>
      </c>
      <c r="L49" s="70" t="e">
        <f>INDEX('MFR_List ref'!$A:$A,MATCH($Z49,'MFR_List ref'!$B:$B,0))</f>
        <v>#N/A</v>
      </c>
      <c r="M49" s="76" t="e">
        <f t="shared" si="4"/>
        <v>#N/A</v>
      </c>
      <c r="N49" s="78"/>
      <c r="O49" s="85"/>
      <c r="P49" s="86"/>
      <c r="Q49" s="74"/>
      <c r="R49" s="35"/>
      <c r="S49" s="36"/>
      <c r="T49" s="98"/>
      <c r="U49" s="37"/>
      <c r="V49" s="37"/>
      <c r="W49" s="38"/>
      <c r="X49" s="38"/>
      <c r="Y49" s="38"/>
      <c r="Z49" s="35"/>
      <c r="AA49" s="40"/>
      <c r="AB49" s="41"/>
      <c r="AC49" s="42"/>
      <c r="AD49" s="34"/>
      <c r="AE49" s="39"/>
      <c r="AF49" s="39"/>
      <c r="AG49" s="39"/>
      <c r="AH49" s="34"/>
      <c r="AI49" s="39"/>
      <c r="AJ49" s="39"/>
      <c r="AK49" s="43"/>
      <c r="AL49" s="38"/>
      <c r="AM49" s="40"/>
      <c r="AN49" s="40"/>
      <c r="AO49" s="40"/>
      <c r="AP49" s="40"/>
      <c r="AQ49" s="39"/>
      <c r="AR49" s="39"/>
      <c r="AS49" s="39"/>
      <c r="AT49" s="39"/>
      <c r="AU49" s="39"/>
    </row>
    <row r="50" spans="1:47" s="26" customFormat="1" ht="39" customHeight="1" x14ac:dyDescent="0.25">
      <c r="A50" s="65" t="e">
        <f>VLOOKUP(D50,'Active-Bldg List ref'!$A:$E,4,FALSE)</f>
        <v>#N/A</v>
      </c>
      <c r="B50" s="65" t="e">
        <f>VLOOKUP(D50,'Active-Bldg List ref'!$A:$E,5,FALSE)</f>
        <v>#N/A</v>
      </c>
      <c r="C50" s="65" t="e">
        <f>VLOOKUP(D50,'Active-Bldg List ref'!$A:$B,2,FALSE)</f>
        <v>#N/A</v>
      </c>
      <c r="D50" s="65" t="e">
        <f>INDEX('Active-Bldg List ref'!$A:$A,MATCH(R50,'Active-Bldg List ref'!$C:$C,0))</f>
        <v>#N/A</v>
      </c>
      <c r="E50" s="65" t="e">
        <f>INDEX('Equip Group &amp; Type ref'!D:D,MATCH(U50,'Equip Group &amp; Type ref'!E:E,0))</f>
        <v>#N/A</v>
      </c>
      <c r="F50" s="66" t="e">
        <f>INDEX('Equip Group &amp; Type ref'!F:F,MATCH(V50,'Equip Group &amp; Type ref'!G:G,0))</f>
        <v>#N/A</v>
      </c>
      <c r="G50" s="83"/>
      <c r="H50" s="69" t="e">
        <f>INDEX('Equip Group &amp; Type ref'!$F:$H,MATCH(F50,'Equip Group &amp; Type ref'!$F:$F,0),MATCH(A50,'Equip Group &amp; Type ref'!$2:$2,0))</f>
        <v>#N/A</v>
      </c>
      <c r="I50" s="70" t="e">
        <f>VLOOKUP(F50,'Equip Group &amp; Type ref'!F:H,6,FALSE)</f>
        <v>#N/A</v>
      </c>
      <c r="J50" s="71" t="e">
        <f>CONCATENATE(D50,":",VLOOKUP(F50,'Equip Group &amp; Type ref'!F:G,2,FALSE),":",$W50)</f>
        <v>#N/A</v>
      </c>
      <c r="K50" s="84" t="e">
        <f t="shared" si="5"/>
        <v>#N/A</v>
      </c>
      <c r="L50" s="70" t="e">
        <f>INDEX('MFR_List ref'!$A:$A,MATCH($Z50,'MFR_List ref'!$B:$B,0))</f>
        <v>#N/A</v>
      </c>
      <c r="M50" s="76" t="e">
        <f t="shared" si="4"/>
        <v>#N/A</v>
      </c>
      <c r="N50" s="78"/>
      <c r="O50" s="85"/>
      <c r="P50" s="86"/>
      <c r="Q50" s="74"/>
      <c r="R50" s="35"/>
      <c r="S50" s="36"/>
      <c r="T50" s="98"/>
      <c r="U50" s="37"/>
      <c r="V50" s="37"/>
      <c r="W50" s="38"/>
      <c r="X50" s="38"/>
      <c r="Y50" s="38"/>
      <c r="Z50" s="35"/>
      <c r="AA50" s="40"/>
      <c r="AB50" s="41"/>
      <c r="AC50" s="42"/>
      <c r="AD50" s="34"/>
      <c r="AE50" s="39"/>
      <c r="AF50" s="39"/>
      <c r="AG50" s="39"/>
      <c r="AH50" s="34"/>
      <c r="AI50" s="39"/>
      <c r="AJ50" s="39"/>
      <c r="AK50" s="43"/>
      <c r="AL50" s="38"/>
      <c r="AM50" s="40"/>
      <c r="AN50" s="40"/>
      <c r="AO50" s="40"/>
      <c r="AP50" s="40"/>
      <c r="AQ50" s="39"/>
      <c r="AR50" s="39"/>
      <c r="AS50" s="39"/>
      <c r="AT50" s="39"/>
      <c r="AU50" s="39"/>
    </row>
    <row r="51" spans="1:47" s="26" customFormat="1" ht="39" customHeight="1" x14ac:dyDescent="0.25">
      <c r="A51" s="65" t="e">
        <f>VLOOKUP(D51,'Active-Bldg List ref'!$A:$E,4,FALSE)</f>
        <v>#N/A</v>
      </c>
      <c r="B51" s="65" t="e">
        <f>VLOOKUP(D51,'Active-Bldg List ref'!$A:$E,5,FALSE)</f>
        <v>#N/A</v>
      </c>
      <c r="C51" s="65" t="e">
        <f>VLOOKUP(D51,'Active-Bldg List ref'!$A:$B,2,FALSE)</f>
        <v>#N/A</v>
      </c>
      <c r="D51" s="65" t="e">
        <f>INDEX('Active-Bldg List ref'!$A:$A,MATCH(R51,'Active-Bldg List ref'!$C:$C,0))</f>
        <v>#N/A</v>
      </c>
      <c r="E51" s="65" t="e">
        <f>INDEX('Equip Group &amp; Type ref'!D:D,MATCH(U51,'Equip Group &amp; Type ref'!E:E,0))</f>
        <v>#N/A</v>
      </c>
      <c r="F51" s="66" t="e">
        <f>INDEX('Equip Group &amp; Type ref'!F:F,MATCH(V51,'Equip Group &amp; Type ref'!G:G,0))</f>
        <v>#N/A</v>
      </c>
      <c r="G51" s="83"/>
      <c r="H51" s="69" t="e">
        <f>INDEX('Equip Group &amp; Type ref'!$F:$H,MATCH(F51,'Equip Group &amp; Type ref'!$F:$F,0),MATCH(A51,'Equip Group &amp; Type ref'!$2:$2,0))</f>
        <v>#N/A</v>
      </c>
      <c r="I51" s="70" t="e">
        <f>VLOOKUP(F51,'Equip Group &amp; Type ref'!F:H,6,FALSE)</f>
        <v>#N/A</v>
      </c>
      <c r="J51" s="71" t="e">
        <f>CONCATENATE(D51,":",VLOOKUP(F51,'Equip Group &amp; Type ref'!F:G,2,FALSE),":",$W51)</f>
        <v>#N/A</v>
      </c>
      <c r="K51" s="84" t="e">
        <f t="shared" si="5"/>
        <v>#N/A</v>
      </c>
      <c r="L51" s="70" t="e">
        <f>INDEX('MFR_List ref'!$A:$A,MATCH($Z51,'MFR_List ref'!$B:$B,0))</f>
        <v>#N/A</v>
      </c>
      <c r="M51" s="76" t="e">
        <f t="shared" si="4"/>
        <v>#N/A</v>
      </c>
      <c r="N51" s="78"/>
      <c r="O51" s="85"/>
      <c r="P51" s="86"/>
      <c r="Q51" s="74"/>
      <c r="R51" s="35"/>
      <c r="S51" s="36"/>
      <c r="T51" s="98"/>
      <c r="U51" s="37"/>
      <c r="V51" s="37"/>
      <c r="W51" s="38"/>
      <c r="X51" s="38"/>
      <c r="Y51" s="38"/>
      <c r="Z51" s="35"/>
      <c r="AA51" s="40"/>
      <c r="AB51" s="41"/>
      <c r="AC51" s="42"/>
      <c r="AD51" s="34"/>
      <c r="AE51" s="39"/>
      <c r="AF51" s="39"/>
      <c r="AG51" s="39"/>
      <c r="AH51" s="34"/>
      <c r="AI51" s="39"/>
      <c r="AJ51" s="39"/>
      <c r="AK51" s="43"/>
      <c r="AL51" s="38"/>
      <c r="AM51" s="40"/>
      <c r="AN51" s="40"/>
      <c r="AO51" s="40"/>
      <c r="AP51" s="40"/>
      <c r="AQ51" s="39"/>
      <c r="AR51" s="39"/>
      <c r="AS51" s="39"/>
      <c r="AT51" s="39"/>
      <c r="AU51" s="39"/>
    </row>
    <row r="52" spans="1:47" s="26" customFormat="1" ht="39" customHeight="1" x14ac:dyDescent="0.25">
      <c r="A52" s="65" t="e">
        <f>VLOOKUP(D52,'Active-Bldg List ref'!$A:$E,4,FALSE)</f>
        <v>#N/A</v>
      </c>
      <c r="B52" s="65" t="e">
        <f>VLOOKUP(D52,'Active-Bldg List ref'!$A:$E,5,FALSE)</f>
        <v>#N/A</v>
      </c>
      <c r="C52" s="65" t="e">
        <f>VLOOKUP(D52,'Active-Bldg List ref'!$A:$B,2,FALSE)</f>
        <v>#N/A</v>
      </c>
      <c r="D52" s="65" t="e">
        <f>INDEX('Active-Bldg List ref'!$A:$A,MATCH(R52,'Active-Bldg List ref'!$C:$C,0))</f>
        <v>#N/A</v>
      </c>
      <c r="E52" s="65" t="e">
        <f>INDEX('Equip Group &amp; Type ref'!D:D,MATCH(U52,'Equip Group &amp; Type ref'!E:E,0))</f>
        <v>#N/A</v>
      </c>
      <c r="F52" s="66" t="e">
        <f>INDEX('Equip Group &amp; Type ref'!F:F,MATCH(V52,'Equip Group &amp; Type ref'!G:G,0))</f>
        <v>#N/A</v>
      </c>
      <c r="G52" s="83"/>
      <c r="H52" s="69" t="e">
        <f>INDEX('Equip Group &amp; Type ref'!$F:$H,MATCH(F52,'Equip Group &amp; Type ref'!$F:$F,0),MATCH(A52,'Equip Group &amp; Type ref'!$2:$2,0))</f>
        <v>#N/A</v>
      </c>
      <c r="I52" s="70" t="e">
        <f>VLOOKUP(F52,'Equip Group &amp; Type ref'!F:H,6,FALSE)</f>
        <v>#N/A</v>
      </c>
      <c r="J52" s="71" t="e">
        <f>CONCATENATE(D52,":",VLOOKUP(F52,'Equip Group &amp; Type ref'!F:G,2,FALSE),":",$W52)</f>
        <v>#N/A</v>
      </c>
      <c r="K52" s="84" t="e">
        <f t="shared" si="5"/>
        <v>#N/A</v>
      </c>
      <c r="L52" s="70" t="e">
        <f>INDEX('MFR_List ref'!$A:$A,MATCH($Z52,'MFR_List ref'!$B:$B,0))</f>
        <v>#N/A</v>
      </c>
      <c r="M52" s="76" t="e">
        <f t="shared" si="4"/>
        <v>#N/A</v>
      </c>
      <c r="N52" s="78"/>
      <c r="O52" s="85"/>
      <c r="P52" s="86"/>
      <c r="Q52" s="74"/>
      <c r="R52" s="35"/>
      <c r="S52" s="36"/>
      <c r="T52" s="98"/>
      <c r="U52" s="37"/>
      <c r="V52" s="37"/>
      <c r="W52" s="38"/>
      <c r="X52" s="38"/>
      <c r="Y52" s="38"/>
      <c r="Z52" s="35"/>
      <c r="AA52" s="40"/>
      <c r="AB52" s="41"/>
      <c r="AC52" s="42"/>
      <c r="AD52" s="34"/>
      <c r="AE52" s="39"/>
      <c r="AF52" s="39"/>
      <c r="AG52" s="39"/>
      <c r="AH52" s="34"/>
      <c r="AI52" s="39"/>
      <c r="AJ52" s="39"/>
      <c r="AK52" s="43"/>
      <c r="AL52" s="38"/>
      <c r="AM52" s="40"/>
      <c r="AN52" s="40"/>
      <c r="AO52" s="40"/>
      <c r="AP52" s="40"/>
      <c r="AQ52" s="39"/>
      <c r="AR52" s="39"/>
      <c r="AS52" s="39"/>
      <c r="AT52" s="39"/>
      <c r="AU52" s="39"/>
    </row>
    <row r="53" spans="1:47" s="26" customFormat="1" ht="39" customHeight="1" x14ac:dyDescent="0.25">
      <c r="A53" s="65" t="e">
        <f>VLOOKUP(D53,'Active-Bldg List ref'!$A:$E,4,FALSE)</f>
        <v>#N/A</v>
      </c>
      <c r="B53" s="65" t="e">
        <f>VLOOKUP(D53,'Active-Bldg List ref'!$A:$E,5,FALSE)</f>
        <v>#N/A</v>
      </c>
      <c r="C53" s="65" t="e">
        <f>VLOOKUP(D53,'Active-Bldg List ref'!$A:$B,2,FALSE)</f>
        <v>#N/A</v>
      </c>
      <c r="D53" s="65" t="e">
        <f>INDEX('Active-Bldg List ref'!$A:$A,MATCH(R53,'Active-Bldg List ref'!$C:$C,0))</f>
        <v>#N/A</v>
      </c>
      <c r="E53" s="65" t="e">
        <f>INDEX('Equip Group &amp; Type ref'!D:D,MATCH(U53,'Equip Group &amp; Type ref'!E:E,0))</f>
        <v>#N/A</v>
      </c>
      <c r="F53" s="66" t="e">
        <f>INDEX('Equip Group &amp; Type ref'!F:F,MATCH(V53,'Equip Group &amp; Type ref'!G:G,0))</f>
        <v>#N/A</v>
      </c>
      <c r="G53" s="83"/>
      <c r="H53" s="69" t="e">
        <f>INDEX('Equip Group &amp; Type ref'!$F:$H,MATCH(F53,'Equip Group &amp; Type ref'!$F:$F,0),MATCH(A53,'Equip Group &amp; Type ref'!$2:$2,0))</f>
        <v>#N/A</v>
      </c>
      <c r="I53" s="70" t="e">
        <f>VLOOKUP(F53,'Equip Group &amp; Type ref'!F:H,6,FALSE)</f>
        <v>#N/A</v>
      </c>
      <c r="J53" s="71" t="e">
        <f>CONCATENATE(D53,":",VLOOKUP(F53,'Equip Group &amp; Type ref'!F:G,2,FALSE),":",$W53)</f>
        <v>#N/A</v>
      </c>
      <c r="K53" s="84" t="e">
        <f t="shared" si="5"/>
        <v>#N/A</v>
      </c>
      <c r="L53" s="70" t="e">
        <f>INDEX('MFR_List ref'!$A:$A,MATCH($Z53,'MFR_List ref'!$B:$B,0))</f>
        <v>#N/A</v>
      </c>
      <c r="M53" s="76" t="e">
        <f t="shared" si="4"/>
        <v>#N/A</v>
      </c>
      <c r="N53" s="78"/>
      <c r="O53" s="85"/>
      <c r="P53" s="86"/>
      <c r="Q53" s="74"/>
      <c r="R53" s="35"/>
      <c r="S53" s="36"/>
      <c r="T53" s="98"/>
      <c r="U53" s="37"/>
      <c r="V53" s="37"/>
      <c r="W53" s="38"/>
      <c r="X53" s="38"/>
      <c r="Y53" s="38"/>
      <c r="Z53" s="35"/>
      <c r="AA53" s="40"/>
      <c r="AB53" s="41"/>
      <c r="AC53" s="42"/>
      <c r="AD53" s="34"/>
      <c r="AE53" s="39"/>
      <c r="AF53" s="39"/>
      <c r="AG53" s="39"/>
      <c r="AH53" s="34"/>
      <c r="AI53" s="39"/>
      <c r="AJ53" s="39"/>
      <c r="AK53" s="43"/>
      <c r="AL53" s="38"/>
      <c r="AM53" s="40"/>
      <c r="AN53" s="40"/>
      <c r="AO53" s="40"/>
      <c r="AP53" s="40"/>
      <c r="AQ53" s="39"/>
      <c r="AR53" s="39"/>
      <c r="AS53" s="39"/>
      <c r="AT53" s="39"/>
      <c r="AU53" s="39"/>
    </row>
    <row r="54" spans="1:47" s="26" customFormat="1" ht="39" customHeight="1" x14ac:dyDescent="0.25">
      <c r="A54" s="65" t="e">
        <f>VLOOKUP(D54,'Active-Bldg List ref'!$A:$E,4,FALSE)</f>
        <v>#N/A</v>
      </c>
      <c r="B54" s="65" t="e">
        <f>VLOOKUP(D54,'Active-Bldg List ref'!$A:$E,5,FALSE)</f>
        <v>#N/A</v>
      </c>
      <c r="C54" s="65" t="e">
        <f>VLOOKUP(D54,'Active-Bldg List ref'!$A:$B,2,FALSE)</f>
        <v>#N/A</v>
      </c>
      <c r="D54" s="65" t="e">
        <f>INDEX('Active-Bldg List ref'!$A:$A,MATCH(R54,'Active-Bldg List ref'!$C:$C,0))</f>
        <v>#N/A</v>
      </c>
      <c r="E54" s="65" t="e">
        <f>INDEX('Equip Group &amp; Type ref'!D:D,MATCH(U54,'Equip Group &amp; Type ref'!E:E,0))</f>
        <v>#N/A</v>
      </c>
      <c r="F54" s="66" t="e">
        <f>INDEX('Equip Group &amp; Type ref'!F:F,MATCH(V54,'Equip Group &amp; Type ref'!G:G,0))</f>
        <v>#N/A</v>
      </c>
      <c r="G54" s="83"/>
      <c r="H54" s="69" t="e">
        <f>INDEX('Equip Group &amp; Type ref'!$F:$H,MATCH(F54,'Equip Group &amp; Type ref'!$F:$F,0),MATCH(A54,'Equip Group &amp; Type ref'!$2:$2,0))</f>
        <v>#N/A</v>
      </c>
      <c r="I54" s="70" t="e">
        <f>VLOOKUP(F54,'Equip Group &amp; Type ref'!F:H,6,FALSE)</f>
        <v>#N/A</v>
      </c>
      <c r="J54" s="71" t="e">
        <f>CONCATENATE(D54,":",VLOOKUP(F54,'Equip Group &amp; Type ref'!F:G,2,FALSE),":",$W54)</f>
        <v>#N/A</v>
      </c>
      <c r="K54" s="84" t="e">
        <f t="shared" si="5"/>
        <v>#N/A</v>
      </c>
      <c r="L54" s="70" t="e">
        <f>INDEX('MFR_List ref'!$A:$A,MATCH($Z54,'MFR_List ref'!$B:$B,0))</f>
        <v>#N/A</v>
      </c>
      <c r="M54" s="76" t="e">
        <f t="shared" si="4"/>
        <v>#N/A</v>
      </c>
      <c r="N54" s="78"/>
      <c r="O54" s="85"/>
      <c r="P54" s="86"/>
      <c r="Q54" s="74"/>
      <c r="R54" s="35"/>
      <c r="S54" s="36"/>
      <c r="T54" s="98"/>
      <c r="U54" s="37"/>
      <c r="V54" s="37"/>
      <c r="W54" s="38"/>
      <c r="X54" s="38"/>
      <c r="Y54" s="38"/>
      <c r="Z54" s="35"/>
      <c r="AA54" s="40"/>
      <c r="AB54" s="41"/>
      <c r="AC54" s="42"/>
      <c r="AD54" s="34"/>
      <c r="AE54" s="39"/>
      <c r="AF54" s="39"/>
      <c r="AG54" s="39"/>
      <c r="AH54" s="34"/>
      <c r="AI54" s="39"/>
      <c r="AJ54" s="39"/>
      <c r="AK54" s="43"/>
      <c r="AL54" s="38"/>
      <c r="AM54" s="40"/>
      <c r="AN54" s="40"/>
      <c r="AO54" s="40"/>
      <c r="AP54" s="40"/>
      <c r="AQ54" s="39"/>
      <c r="AR54" s="39"/>
      <c r="AS54" s="39"/>
      <c r="AT54" s="39"/>
      <c r="AU54" s="39"/>
    </row>
    <row r="55" spans="1:47" s="26" customFormat="1" ht="39" customHeight="1" x14ac:dyDescent="0.25">
      <c r="A55" s="65" t="e">
        <f>VLOOKUP(D55,'Active-Bldg List ref'!$A:$E,4,FALSE)</f>
        <v>#N/A</v>
      </c>
      <c r="B55" s="65" t="e">
        <f>VLOOKUP(D55,'Active-Bldg List ref'!$A:$E,5,FALSE)</f>
        <v>#N/A</v>
      </c>
      <c r="C55" s="65" t="e">
        <f>VLOOKUP(D55,'Active-Bldg List ref'!$A:$B,2,FALSE)</f>
        <v>#N/A</v>
      </c>
      <c r="D55" s="65" t="e">
        <f>INDEX('Active-Bldg List ref'!$A:$A,MATCH(R55,'Active-Bldg List ref'!$C:$C,0))</f>
        <v>#N/A</v>
      </c>
      <c r="E55" s="65" t="e">
        <f>INDEX('Equip Group &amp; Type ref'!D:D,MATCH(U55,'Equip Group &amp; Type ref'!E:E,0))</f>
        <v>#N/A</v>
      </c>
      <c r="F55" s="66" t="e">
        <f>INDEX('Equip Group &amp; Type ref'!F:F,MATCH(V55,'Equip Group &amp; Type ref'!G:G,0))</f>
        <v>#N/A</v>
      </c>
      <c r="G55" s="83"/>
      <c r="H55" s="69" t="e">
        <f>INDEX('Equip Group &amp; Type ref'!$F:$H,MATCH(F55,'Equip Group &amp; Type ref'!$F:$F,0),MATCH(A55,'Equip Group &amp; Type ref'!$2:$2,0))</f>
        <v>#N/A</v>
      </c>
      <c r="I55" s="70" t="e">
        <f>VLOOKUP(F55,'Equip Group &amp; Type ref'!F:H,6,FALSE)</f>
        <v>#N/A</v>
      </c>
      <c r="J55" s="71" t="e">
        <f>CONCATENATE(D55,":",VLOOKUP(F55,'Equip Group &amp; Type ref'!F:G,2,FALSE),":",$W55)</f>
        <v>#N/A</v>
      </c>
      <c r="K55" s="84" t="e">
        <f t="shared" si="5"/>
        <v>#N/A</v>
      </c>
      <c r="L55" s="70" t="e">
        <f>INDEX('MFR_List ref'!$A:$A,MATCH($Z55,'MFR_List ref'!$B:$B,0))</f>
        <v>#N/A</v>
      </c>
      <c r="M55" s="76" t="e">
        <f t="shared" si="4"/>
        <v>#N/A</v>
      </c>
      <c r="N55" s="78"/>
      <c r="O55" s="85"/>
      <c r="P55" s="86"/>
      <c r="Q55" s="74"/>
      <c r="R55" s="35"/>
      <c r="S55" s="36"/>
      <c r="T55" s="98"/>
      <c r="U55" s="37"/>
      <c r="V55" s="37"/>
      <c r="W55" s="38"/>
      <c r="X55" s="38"/>
      <c r="Y55" s="38"/>
      <c r="Z55" s="35"/>
      <c r="AA55" s="40"/>
      <c r="AB55" s="41"/>
      <c r="AC55" s="42"/>
      <c r="AD55" s="34"/>
      <c r="AE55" s="39"/>
      <c r="AF55" s="39"/>
      <c r="AG55" s="39"/>
      <c r="AH55" s="34"/>
      <c r="AI55" s="39"/>
      <c r="AJ55" s="39"/>
      <c r="AK55" s="43"/>
      <c r="AL55" s="38"/>
      <c r="AM55" s="40"/>
      <c r="AN55" s="40"/>
      <c r="AO55" s="40"/>
      <c r="AP55" s="40"/>
      <c r="AQ55" s="39"/>
      <c r="AR55" s="39"/>
      <c r="AS55" s="39"/>
      <c r="AT55" s="39"/>
      <c r="AU55" s="39"/>
    </row>
    <row r="56" spans="1:47" s="26" customFormat="1" ht="39" customHeight="1" x14ac:dyDescent="0.25">
      <c r="A56" s="65" t="e">
        <f>VLOOKUP(D56,'Active-Bldg List ref'!$A:$E,4,FALSE)</f>
        <v>#N/A</v>
      </c>
      <c r="B56" s="65" t="e">
        <f>VLOOKUP(D56,'Active-Bldg List ref'!$A:$E,5,FALSE)</f>
        <v>#N/A</v>
      </c>
      <c r="C56" s="65" t="e">
        <f>VLOOKUP(D56,'Active-Bldg List ref'!$A:$B,2,FALSE)</f>
        <v>#N/A</v>
      </c>
      <c r="D56" s="65" t="e">
        <f>INDEX('Active-Bldg List ref'!$A:$A,MATCH(R56,'Active-Bldg List ref'!$C:$C,0))</f>
        <v>#N/A</v>
      </c>
      <c r="E56" s="65" t="e">
        <f>INDEX('Equip Group &amp; Type ref'!D:D,MATCH(U56,'Equip Group &amp; Type ref'!E:E,0))</f>
        <v>#N/A</v>
      </c>
      <c r="F56" s="66" t="e">
        <f>INDEX('Equip Group &amp; Type ref'!F:F,MATCH(V56,'Equip Group &amp; Type ref'!G:G,0))</f>
        <v>#N/A</v>
      </c>
      <c r="G56" s="83"/>
      <c r="H56" s="69" t="e">
        <f>INDEX('Equip Group &amp; Type ref'!$F:$H,MATCH(F56,'Equip Group &amp; Type ref'!$F:$F,0),MATCH(A56,'Equip Group &amp; Type ref'!$2:$2,0))</f>
        <v>#N/A</v>
      </c>
      <c r="I56" s="70" t="e">
        <f>VLOOKUP(F56,'Equip Group &amp; Type ref'!F:H,6,FALSE)</f>
        <v>#N/A</v>
      </c>
      <c r="J56" s="71" t="e">
        <f>CONCATENATE(D56,":",VLOOKUP(F56,'Equip Group &amp; Type ref'!F:G,2,FALSE),":",$W56)</f>
        <v>#N/A</v>
      </c>
      <c r="K56" s="84" t="e">
        <f t="shared" si="5"/>
        <v>#N/A</v>
      </c>
      <c r="L56" s="70" t="e">
        <f>INDEX('MFR_List ref'!$A:$A,MATCH($Z56,'MFR_List ref'!$B:$B,0))</f>
        <v>#N/A</v>
      </c>
      <c r="M56" s="76" t="e">
        <f t="shared" si="4"/>
        <v>#N/A</v>
      </c>
      <c r="N56" s="78"/>
      <c r="O56" s="85"/>
      <c r="P56" s="86"/>
      <c r="Q56" s="74"/>
      <c r="R56" s="35"/>
      <c r="S56" s="36"/>
      <c r="T56" s="98"/>
      <c r="U56" s="37"/>
      <c r="V56" s="37"/>
      <c r="W56" s="38"/>
      <c r="X56" s="38"/>
      <c r="Y56" s="38"/>
      <c r="Z56" s="35"/>
      <c r="AA56" s="40"/>
      <c r="AB56" s="41"/>
      <c r="AC56" s="42"/>
      <c r="AD56" s="34"/>
      <c r="AE56" s="39"/>
      <c r="AF56" s="39"/>
      <c r="AG56" s="39"/>
      <c r="AH56" s="34"/>
      <c r="AI56" s="39"/>
      <c r="AJ56" s="39"/>
      <c r="AK56" s="43"/>
      <c r="AL56" s="38"/>
      <c r="AM56" s="40"/>
      <c r="AN56" s="40"/>
      <c r="AO56" s="40"/>
      <c r="AP56" s="40"/>
      <c r="AQ56" s="39"/>
      <c r="AR56" s="39"/>
      <c r="AS56" s="39"/>
      <c r="AT56" s="39"/>
      <c r="AU56" s="39"/>
    </row>
    <row r="57" spans="1:47" s="26" customFormat="1" ht="39" customHeight="1" x14ac:dyDescent="0.25">
      <c r="A57" s="65" t="e">
        <f>VLOOKUP(D57,'Active-Bldg List ref'!$A:$E,4,FALSE)</f>
        <v>#N/A</v>
      </c>
      <c r="B57" s="65" t="e">
        <f>VLOOKUP(D57,'Active-Bldg List ref'!$A:$E,5,FALSE)</f>
        <v>#N/A</v>
      </c>
      <c r="C57" s="65" t="e">
        <f>VLOOKUP(D57,'Active-Bldg List ref'!$A:$B,2,FALSE)</f>
        <v>#N/A</v>
      </c>
      <c r="D57" s="65" t="e">
        <f>INDEX('Active-Bldg List ref'!$A:$A,MATCH(R57,'Active-Bldg List ref'!$C:$C,0))</f>
        <v>#N/A</v>
      </c>
      <c r="E57" s="65" t="e">
        <f>INDEX('Equip Group &amp; Type ref'!D:D,MATCH(U57,'Equip Group &amp; Type ref'!E:E,0))</f>
        <v>#N/A</v>
      </c>
      <c r="F57" s="66" t="e">
        <f>INDEX('Equip Group &amp; Type ref'!F:F,MATCH(V57,'Equip Group &amp; Type ref'!G:G,0))</f>
        <v>#N/A</v>
      </c>
      <c r="G57" s="83"/>
      <c r="H57" s="69" t="e">
        <f>INDEX('Equip Group &amp; Type ref'!$F:$H,MATCH(F57,'Equip Group &amp; Type ref'!$F:$F,0),MATCH(A57,'Equip Group &amp; Type ref'!$2:$2,0))</f>
        <v>#N/A</v>
      </c>
      <c r="I57" s="70" t="e">
        <f>VLOOKUP(F57,'Equip Group &amp; Type ref'!F:H,6,FALSE)</f>
        <v>#N/A</v>
      </c>
      <c r="J57" s="71" t="e">
        <f>CONCATENATE(D57,":",VLOOKUP(F57,'Equip Group &amp; Type ref'!F:G,2,FALSE),":",$W57)</f>
        <v>#N/A</v>
      </c>
      <c r="K57" s="84" t="e">
        <f t="shared" si="5"/>
        <v>#N/A</v>
      </c>
      <c r="L57" s="70" t="e">
        <f>INDEX('MFR_List ref'!$A:$A,MATCH($Z57,'MFR_List ref'!$B:$B,0))</f>
        <v>#N/A</v>
      </c>
      <c r="M57" s="76" t="e">
        <f t="shared" si="4"/>
        <v>#N/A</v>
      </c>
      <c r="N57" s="78"/>
      <c r="O57" s="85"/>
      <c r="P57" s="86"/>
      <c r="Q57" s="74"/>
      <c r="R57" s="35"/>
      <c r="S57" s="36"/>
      <c r="T57" s="98"/>
      <c r="U57" s="37"/>
      <c r="V57" s="37"/>
      <c r="W57" s="38"/>
      <c r="X57" s="38"/>
      <c r="Y57" s="38"/>
      <c r="Z57" s="35"/>
      <c r="AA57" s="40"/>
      <c r="AB57" s="41"/>
      <c r="AC57" s="42"/>
      <c r="AD57" s="34"/>
      <c r="AE57" s="39"/>
      <c r="AF57" s="39"/>
      <c r="AG57" s="39"/>
      <c r="AH57" s="34"/>
      <c r="AI57" s="39"/>
      <c r="AJ57" s="39"/>
      <c r="AK57" s="43"/>
      <c r="AL57" s="38"/>
      <c r="AM57" s="40"/>
      <c r="AN57" s="40"/>
      <c r="AO57" s="40"/>
      <c r="AP57" s="40"/>
      <c r="AQ57" s="39"/>
      <c r="AR57" s="39"/>
      <c r="AS57" s="39"/>
      <c r="AT57" s="39"/>
      <c r="AU57" s="39"/>
    </row>
    <row r="58" spans="1:47" s="26" customFormat="1" ht="39" customHeight="1" x14ac:dyDescent="0.25">
      <c r="A58" s="65" t="e">
        <f>VLOOKUP(D58,'Active-Bldg List ref'!$A:$E,4,FALSE)</f>
        <v>#N/A</v>
      </c>
      <c r="B58" s="65" t="e">
        <f>VLOOKUP(D58,'Active-Bldg List ref'!$A:$E,5,FALSE)</f>
        <v>#N/A</v>
      </c>
      <c r="C58" s="65" t="e">
        <f>VLOOKUP(D58,'Active-Bldg List ref'!$A:$B,2,FALSE)</f>
        <v>#N/A</v>
      </c>
      <c r="D58" s="65" t="e">
        <f>INDEX('Active-Bldg List ref'!$A:$A,MATCH(R58,'Active-Bldg List ref'!$C:$C,0))</f>
        <v>#N/A</v>
      </c>
      <c r="E58" s="65" t="e">
        <f>INDEX('Equip Group &amp; Type ref'!D:D,MATCH(U58,'Equip Group &amp; Type ref'!E:E,0))</f>
        <v>#N/A</v>
      </c>
      <c r="F58" s="66" t="e">
        <f>INDEX('Equip Group &amp; Type ref'!F:F,MATCH(V58,'Equip Group &amp; Type ref'!G:G,0))</f>
        <v>#N/A</v>
      </c>
      <c r="G58" s="83"/>
      <c r="H58" s="69" t="e">
        <f>INDEX('Equip Group &amp; Type ref'!$F:$H,MATCH(F58,'Equip Group &amp; Type ref'!$F:$F,0),MATCH(A58,'Equip Group &amp; Type ref'!$2:$2,0))</f>
        <v>#N/A</v>
      </c>
      <c r="I58" s="70" t="e">
        <f>VLOOKUP(F58,'Equip Group &amp; Type ref'!F:H,6,FALSE)</f>
        <v>#N/A</v>
      </c>
      <c r="J58" s="71" t="e">
        <f>CONCATENATE(D58,":",VLOOKUP(F58,'Equip Group &amp; Type ref'!F:G,2,FALSE),":",$W58)</f>
        <v>#N/A</v>
      </c>
      <c r="K58" s="84" t="e">
        <f t="shared" si="5"/>
        <v>#N/A</v>
      </c>
      <c r="L58" s="70" t="e">
        <f>INDEX('MFR_List ref'!$A:$A,MATCH($Z58,'MFR_List ref'!$B:$B,0))</f>
        <v>#N/A</v>
      </c>
      <c r="M58" s="76" t="e">
        <f t="shared" si="4"/>
        <v>#N/A</v>
      </c>
      <c r="N58" s="78"/>
      <c r="O58" s="85"/>
      <c r="P58" s="86"/>
      <c r="Q58" s="74"/>
      <c r="R58" s="35"/>
      <c r="S58" s="36"/>
      <c r="T58" s="98"/>
      <c r="U58" s="37"/>
      <c r="V58" s="37"/>
      <c r="W58" s="38"/>
      <c r="X58" s="38"/>
      <c r="Y58" s="38"/>
      <c r="Z58" s="35"/>
      <c r="AA58" s="40"/>
      <c r="AB58" s="41"/>
      <c r="AC58" s="42"/>
      <c r="AD58" s="34"/>
      <c r="AE58" s="39"/>
      <c r="AF58" s="39"/>
      <c r="AG58" s="39"/>
      <c r="AH58" s="34"/>
      <c r="AI58" s="39"/>
      <c r="AJ58" s="39"/>
      <c r="AK58" s="43"/>
      <c r="AL58" s="38"/>
      <c r="AM58" s="40"/>
      <c r="AN58" s="40"/>
      <c r="AO58" s="40"/>
      <c r="AP58" s="40"/>
      <c r="AQ58" s="39"/>
      <c r="AR58" s="39"/>
      <c r="AS58" s="39"/>
      <c r="AT58" s="39"/>
      <c r="AU58" s="39"/>
    </row>
    <row r="59" spans="1:47" s="26" customFormat="1" ht="39" customHeight="1" x14ac:dyDescent="0.25">
      <c r="A59" s="65" t="e">
        <f>VLOOKUP(D59,'Active-Bldg List ref'!$A:$E,4,FALSE)</f>
        <v>#N/A</v>
      </c>
      <c r="B59" s="65" t="e">
        <f>VLOOKUP(D59,'Active-Bldg List ref'!$A:$E,5,FALSE)</f>
        <v>#N/A</v>
      </c>
      <c r="C59" s="65" t="e">
        <f>VLOOKUP(D59,'Active-Bldg List ref'!$A:$B,2,FALSE)</f>
        <v>#N/A</v>
      </c>
      <c r="D59" s="65" t="e">
        <f>INDEX('Active-Bldg List ref'!$A:$A,MATCH(R59,'Active-Bldg List ref'!$C:$C,0))</f>
        <v>#N/A</v>
      </c>
      <c r="E59" s="65" t="e">
        <f>INDEX('Equip Group &amp; Type ref'!D:D,MATCH(U59,'Equip Group &amp; Type ref'!E:E,0))</f>
        <v>#N/A</v>
      </c>
      <c r="F59" s="66" t="e">
        <f>INDEX('Equip Group &amp; Type ref'!F:F,MATCH(V59,'Equip Group &amp; Type ref'!G:G,0))</f>
        <v>#N/A</v>
      </c>
      <c r="G59" s="83"/>
      <c r="H59" s="69" t="e">
        <f>INDEX('Equip Group &amp; Type ref'!$F:$H,MATCH(F59,'Equip Group &amp; Type ref'!$F:$F,0),MATCH(A59,'Equip Group &amp; Type ref'!$2:$2,0))</f>
        <v>#N/A</v>
      </c>
      <c r="I59" s="70" t="e">
        <f>VLOOKUP(F59,'Equip Group &amp; Type ref'!F:H,6,FALSE)</f>
        <v>#N/A</v>
      </c>
      <c r="J59" s="71" t="e">
        <f>CONCATENATE(D59,":",VLOOKUP(F59,'Equip Group &amp; Type ref'!F:G,2,FALSE),":",$W59)</f>
        <v>#N/A</v>
      </c>
      <c r="K59" s="84" t="e">
        <f t="shared" si="5"/>
        <v>#N/A</v>
      </c>
      <c r="L59" s="70" t="e">
        <f>INDEX('MFR_List ref'!$A:$A,MATCH($Z59,'MFR_List ref'!$B:$B,0))</f>
        <v>#N/A</v>
      </c>
      <c r="M59" s="76" t="e">
        <f t="shared" si="4"/>
        <v>#N/A</v>
      </c>
      <c r="N59" s="78"/>
      <c r="O59" s="85"/>
      <c r="P59" s="86"/>
      <c r="Q59" s="74"/>
      <c r="R59" s="35"/>
      <c r="S59" s="36"/>
      <c r="T59" s="98"/>
      <c r="U59" s="37"/>
      <c r="V59" s="37"/>
      <c r="W59" s="38"/>
      <c r="X59" s="38"/>
      <c r="Y59" s="38"/>
      <c r="Z59" s="35"/>
      <c r="AA59" s="40"/>
      <c r="AB59" s="41"/>
      <c r="AC59" s="42"/>
      <c r="AD59" s="34"/>
      <c r="AE59" s="39"/>
      <c r="AF59" s="39"/>
      <c r="AG59" s="39"/>
      <c r="AH59" s="34"/>
      <c r="AI59" s="39"/>
      <c r="AJ59" s="39"/>
      <c r="AK59" s="43"/>
      <c r="AL59" s="38"/>
      <c r="AM59" s="40"/>
      <c r="AN59" s="40"/>
      <c r="AO59" s="40"/>
      <c r="AP59" s="40"/>
      <c r="AQ59" s="39"/>
      <c r="AR59" s="39"/>
      <c r="AS59" s="39"/>
      <c r="AT59" s="39"/>
      <c r="AU59" s="39"/>
    </row>
    <row r="60" spans="1:47" s="26" customFormat="1" ht="39" customHeight="1" x14ac:dyDescent="0.25">
      <c r="A60" s="65" t="e">
        <f>VLOOKUP(D60,'Active-Bldg List ref'!$A:$E,4,FALSE)</f>
        <v>#N/A</v>
      </c>
      <c r="B60" s="65" t="e">
        <f>VLOOKUP(D60,'Active-Bldg List ref'!$A:$E,5,FALSE)</f>
        <v>#N/A</v>
      </c>
      <c r="C60" s="65" t="e">
        <f>VLOOKUP(D60,'Active-Bldg List ref'!$A:$B,2,FALSE)</f>
        <v>#N/A</v>
      </c>
      <c r="D60" s="65" t="e">
        <f>INDEX('Active-Bldg List ref'!$A:$A,MATCH(R60,'Active-Bldg List ref'!$C:$C,0))</f>
        <v>#N/A</v>
      </c>
      <c r="E60" s="65" t="e">
        <f>INDEX('Equip Group &amp; Type ref'!D:D,MATCH(U60,'Equip Group &amp; Type ref'!E:E,0))</f>
        <v>#N/A</v>
      </c>
      <c r="F60" s="66" t="e">
        <f>INDEX('Equip Group &amp; Type ref'!F:F,MATCH(V60,'Equip Group &amp; Type ref'!G:G,0))</f>
        <v>#N/A</v>
      </c>
      <c r="G60" s="83"/>
      <c r="H60" s="69" t="e">
        <f>INDEX('Equip Group &amp; Type ref'!$F:$H,MATCH(F60,'Equip Group &amp; Type ref'!$F:$F,0),MATCH(A60,'Equip Group &amp; Type ref'!$2:$2,0))</f>
        <v>#N/A</v>
      </c>
      <c r="I60" s="70" t="e">
        <f>VLOOKUP(F60,'Equip Group &amp; Type ref'!F:H,6,FALSE)</f>
        <v>#N/A</v>
      </c>
      <c r="J60" s="71" t="e">
        <f>CONCATENATE(D60,":",VLOOKUP(F60,'Equip Group &amp; Type ref'!F:G,2,FALSE),":",$W60)</f>
        <v>#N/A</v>
      </c>
      <c r="K60" s="84" t="e">
        <f t="shared" si="5"/>
        <v>#N/A</v>
      </c>
      <c r="L60" s="70" t="e">
        <f>INDEX('MFR_List ref'!$A:$A,MATCH($Z60,'MFR_List ref'!$B:$B,0))</f>
        <v>#N/A</v>
      </c>
      <c r="M60" s="76" t="e">
        <f t="shared" si="4"/>
        <v>#N/A</v>
      </c>
      <c r="N60" s="78"/>
      <c r="O60" s="85"/>
      <c r="P60" s="86"/>
      <c r="Q60" s="74"/>
      <c r="R60" s="35"/>
      <c r="S60" s="36"/>
      <c r="T60" s="98"/>
      <c r="U60" s="37"/>
      <c r="V60" s="37"/>
      <c r="W60" s="38"/>
      <c r="X60" s="38"/>
      <c r="Y60" s="38"/>
      <c r="Z60" s="35"/>
      <c r="AA60" s="40"/>
      <c r="AB60" s="41"/>
      <c r="AC60" s="42"/>
      <c r="AD60" s="34"/>
      <c r="AE60" s="39"/>
      <c r="AF60" s="39"/>
      <c r="AG60" s="39"/>
      <c r="AH60" s="34"/>
      <c r="AI60" s="39"/>
      <c r="AJ60" s="39"/>
      <c r="AK60" s="43"/>
      <c r="AL60" s="38"/>
      <c r="AM60" s="40"/>
      <c r="AN60" s="40"/>
      <c r="AO60" s="40"/>
      <c r="AP60" s="40"/>
      <c r="AQ60" s="39"/>
      <c r="AR60" s="39"/>
      <c r="AS60" s="39"/>
      <c r="AT60" s="39"/>
      <c r="AU60" s="39"/>
    </row>
    <row r="61" spans="1:47" s="26" customFormat="1" ht="39" customHeight="1" x14ac:dyDescent="0.25">
      <c r="A61" s="65" t="e">
        <f>VLOOKUP(D61,'Active-Bldg List ref'!$A:$E,4,FALSE)</f>
        <v>#N/A</v>
      </c>
      <c r="B61" s="65" t="e">
        <f>VLOOKUP(D61,'Active-Bldg List ref'!$A:$E,5,FALSE)</f>
        <v>#N/A</v>
      </c>
      <c r="C61" s="65" t="e">
        <f>VLOOKUP(D61,'Active-Bldg List ref'!$A:$B,2,FALSE)</f>
        <v>#N/A</v>
      </c>
      <c r="D61" s="65" t="e">
        <f>INDEX('Active-Bldg List ref'!$A:$A,MATCH(R61,'Active-Bldg List ref'!$C:$C,0))</f>
        <v>#N/A</v>
      </c>
      <c r="E61" s="65" t="e">
        <f>INDEX('Equip Group &amp; Type ref'!D:D,MATCH(U61,'Equip Group &amp; Type ref'!E:E,0))</f>
        <v>#N/A</v>
      </c>
      <c r="F61" s="66" t="e">
        <f>INDEX('Equip Group &amp; Type ref'!F:F,MATCH(V61,'Equip Group &amp; Type ref'!G:G,0))</f>
        <v>#N/A</v>
      </c>
      <c r="G61" s="83"/>
      <c r="H61" s="69" t="e">
        <f>INDEX('Equip Group &amp; Type ref'!$F:$H,MATCH(F61,'Equip Group &amp; Type ref'!$F:$F,0),MATCH(A61,'Equip Group &amp; Type ref'!$2:$2,0))</f>
        <v>#N/A</v>
      </c>
      <c r="I61" s="70" t="e">
        <f>VLOOKUP(F61,'Equip Group &amp; Type ref'!F:H,6,FALSE)</f>
        <v>#N/A</v>
      </c>
      <c r="J61" s="71" t="e">
        <f>CONCATENATE(D61,":",VLOOKUP(F61,'Equip Group &amp; Type ref'!F:G,2,FALSE),":",$W61)</f>
        <v>#N/A</v>
      </c>
      <c r="K61" s="84" t="e">
        <f t="shared" si="5"/>
        <v>#N/A</v>
      </c>
      <c r="L61" s="70" t="e">
        <f>INDEX('MFR_List ref'!$A:$A,MATCH($Z61,'MFR_List ref'!$B:$B,0))</f>
        <v>#N/A</v>
      </c>
      <c r="M61" s="76" t="e">
        <f t="shared" si="4"/>
        <v>#N/A</v>
      </c>
      <c r="N61" s="78"/>
      <c r="O61" s="85"/>
      <c r="P61" s="86"/>
      <c r="Q61" s="74"/>
      <c r="R61" s="35"/>
      <c r="S61" s="36"/>
      <c r="T61" s="98"/>
      <c r="U61" s="37"/>
      <c r="V61" s="37"/>
      <c r="W61" s="38"/>
      <c r="X61" s="38"/>
      <c r="Y61" s="38"/>
      <c r="Z61" s="35"/>
      <c r="AA61" s="40"/>
      <c r="AB61" s="41"/>
      <c r="AC61" s="42"/>
      <c r="AD61" s="34"/>
      <c r="AE61" s="39"/>
      <c r="AF61" s="39"/>
      <c r="AG61" s="39"/>
      <c r="AH61" s="34"/>
      <c r="AI61" s="39"/>
      <c r="AJ61" s="39"/>
      <c r="AK61" s="43"/>
      <c r="AL61" s="38"/>
      <c r="AM61" s="40"/>
      <c r="AN61" s="40"/>
      <c r="AO61" s="40"/>
      <c r="AP61" s="40"/>
      <c r="AQ61" s="39"/>
      <c r="AR61" s="39"/>
      <c r="AS61" s="39"/>
      <c r="AT61" s="39"/>
      <c r="AU61" s="39"/>
    </row>
    <row r="62" spans="1:47" s="26" customFormat="1" ht="39" customHeight="1" x14ac:dyDescent="0.25">
      <c r="A62" s="65" t="e">
        <f>VLOOKUP(D62,'Active-Bldg List ref'!$A:$E,4,FALSE)</f>
        <v>#N/A</v>
      </c>
      <c r="B62" s="65" t="e">
        <f>VLOOKUP(D62,'Active-Bldg List ref'!$A:$E,5,FALSE)</f>
        <v>#N/A</v>
      </c>
      <c r="C62" s="65" t="e">
        <f>VLOOKUP(D62,'Active-Bldg List ref'!$A:$B,2,FALSE)</f>
        <v>#N/A</v>
      </c>
      <c r="D62" s="65" t="e">
        <f>INDEX('Active-Bldg List ref'!$A:$A,MATCH(R62,'Active-Bldg List ref'!$C:$C,0))</f>
        <v>#N/A</v>
      </c>
      <c r="E62" s="65" t="e">
        <f>INDEX('Equip Group &amp; Type ref'!D:D,MATCH(U62,'Equip Group &amp; Type ref'!E:E,0))</f>
        <v>#N/A</v>
      </c>
      <c r="F62" s="66" t="e">
        <f>INDEX('Equip Group &amp; Type ref'!F:F,MATCH(V62,'Equip Group &amp; Type ref'!G:G,0))</f>
        <v>#N/A</v>
      </c>
      <c r="G62" s="83"/>
      <c r="H62" s="69" t="e">
        <f>INDEX('Equip Group &amp; Type ref'!$F:$H,MATCH(F62,'Equip Group &amp; Type ref'!$F:$F,0),MATCH(A62,'Equip Group &amp; Type ref'!$2:$2,0))</f>
        <v>#N/A</v>
      </c>
      <c r="I62" s="70" t="e">
        <f>VLOOKUP(F62,'Equip Group &amp; Type ref'!F:H,6,FALSE)</f>
        <v>#N/A</v>
      </c>
      <c r="J62" s="71" t="e">
        <f>CONCATENATE(D62,":",VLOOKUP(F62,'Equip Group &amp; Type ref'!F:G,2,FALSE),":",$W62)</f>
        <v>#N/A</v>
      </c>
      <c r="K62" s="84" t="e">
        <f t="shared" si="5"/>
        <v>#N/A</v>
      </c>
      <c r="L62" s="70" t="e">
        <f>INDEX('MFR_List ref'!$A:$A,MATCH($Z62,'MFR_List ref'!$B:$B,0))</f>
        <v>#N/A</v>
      </c>
      <c r="M62" s="76" t="e">
        <f t="shared" si="4"/>
        <v>#N/A</v>
      </c>
      <c r="N62" s="78"/>
      <c r="O62" s="85"/>
      <c r="P62" s="86"/>
      <c r="Q62" s="74"/>
      <c r="R62" s="35"/>
      <c r="S62" s="36"/>
      <c r="T62" s="98"/>
      <c r="U62" s="37"/>
      <c r="V62" s="37"/>
      <c r="W62" s="38"/>
      <c r="X62" s="38"/>
      <c r="Y62" s="38"/>
      <c r="Z62" s="35"/>
      <c r="AA62" s="40"/>
      <c r="AB62" s="41"/>
      <c r="AC62" s="42"/>
      <c r="AD62" s="34"/>
      <c r="AE62" s="39"/>
      <c r="AF62" s="39"/>
      <c r="AG62" s="39"/>
      <c r="AH62" s="34"/>
      <c r="AI62" s="39"/>
      <c r="AJ62" s="39"/>
      <c r="AK62" s="43"/>
      <c r="AL62" s="38"/>
      <c r="AM62" s="40"/>
      <c r="AN62" s="40"/>
      <c r="AO62" s="40"/>
      <c r="AP62" s="40"/>
      <c r="AQ62" s="39"/>
      <c r="AR62" s="39"/>
      <c r="AS62" s="39"/>
      <c r="AT62" s="39"/>
      <c r="AU62" s="39"/>
    </row>
    <row r="63" spans="1:47" s="26" customFormat="1" ht="39" customHeight="1" x14ac:dyDescent="0.25">
      <c r="A63" s="65" t="e">
        <f>VLOOKUP(D63,'Active-Bldg List ref'!$A:$E,4,FALSE)</f>
        <v>#N/A</v>
      </c>
      <c r="B63" s="65" t="e">
        <f>VLOOKUP(D63,'Active-Bldg List ref'!$A:$E,5,FALSE)</f>
        <v>#N/A</v>
      </c>
      <c r="C63" s="65" t="e">
        <f>VLOOKUP(D63,'Active-Bldg List ref'!$A:$B,2,FALSE)</f>
        <v>#N/A</v>
      </c>
      <c r="D63" s="65" t="e">
        <f>INDEX('Active-Bldg List ref'!$A:$A,MATCH(R63,'Active-Bldg List ref'!$C:$C,0))</f>
        <v>#N/A</v>
      </c>
      <c r="E63" s="65" t="e">
        <f>INDEX('Equip Group &amp; Type ref'!D:D,MATCH(U63,'Equip Group &amp; Type ref'!E:E,0))</f>
        <v>#N/A</v>
      </c>
      <c r="F63" s="66" t="e">
        <f>INDEX('Equip Group &amp; Type ref'!F:F,MATCH(V63,'Equip Group &amp; Type ref'!G:G,0))</f>
        <v>#N/A</v>
      </c>
      <c r="G63" s="83"/>
      <c r="H63" s="69" t="e">
        <f>INDEX('Equip Group &amp; Type ref'!$F:$H,MATCH(F63,'Equip Group &amp; Type ref'!$F:$F,0),MATCH(A63,'Equip Group &amp; Type ref'!$2:$2,0))</f>
        <v>#N/A</v>
      </c>
      <c r="I63" s="70" t="e">
        <f>VLOOKUP(F63,'Equip Group &amp; Type ref'!F:H,6,FALSE)</f>
        <v>#N/A</v>
      </c>
      <c r="J63" s="71" t="e">
        <f>CONCATENATE(D63,":",VLOOKUP(F63,'Equip Group &amp; Type ref'!F:G,2,FALSE),":",$W63)</f>
        <v>#N/A</v>
      </c>
      <c r="K63" s="84" t="e">
        <f t="shared" si="5"/>
        <v>#N/A</v>
      </c>
      <c r="L63" s="70" t="e">
        <f>INDEX('MFR_List ref'!$A:$A,MATCH($Z63,'MFR_List ref'!$B:$B,0))</f>
        <v>#N/A</v>
      </c>
      <c r="M63" s="76" t="e">
        <f t="shared" si="4"/>
        <v>#N/A</v>
      </c>
      <c r="N63" s="78"/>
      <c r="O63" s="85"/>
      <c r="P63" s="86"/>
      <c r="Q63" s="74"/>
      <c r="R63" s="35"/>
      <c r="S63" s="36"/>
      <c r="T63" s="98"/>
      <c r="U63" s="37"/>
      <c r="V63" s="37"/>
      <c r="W63" s="38"/>
      <c r="X63" s="38"/>
      <c r="Y63" s="38"/>
      <c r="Z63" s="35"/>
      <c r="AA63" s="40"/>
      <c r="AB63" s="41"/>
      <c r="AC63" s="42"/>
      <c r="AD63" s="34"/>
      <c r="AE63" s="39"/>
      <c r="AF63" s="39"/>
      <c r="AG63" s="39"/>
      <c r="AH63" s="34"/>
      <c r="AI63" s="39"/>
      <c r="AJ63" s="39"/>
      <c r="AK63" s="43"/>
      <c r="AL63" s="38"/>
      <c r="AM63" s="40"/>
      <c r="AN63" s="40"/>
      <c r="AO63" s="40"/>
      <c r="AP63" s="40"/>
      <c r="AQ63" s="39"/>
      <c r="AR63" s="39"/>
      <c r="AS63" s="39"/>
      <c r="AT63" s="39"/>
      <c r="AU63" s="39"/>
    </row>
    <row r="64" spans="1:47" s="26" customFormat="1" ht="39" customHeight="1" x14ac:dyDescent="0.25">
      <c r="A64" s="65" t="e">
        <f>VLOOKUP(D64,'Active-Bldg List ref'!$A:$E,4,FALSE)</f>
        <v>#N/A</v>
      </c>
      <c r="B64" s="65" t="e">
        <f>VLOOKUP(D64,'Active-Bldg List ref'!$A:$E,5,FALSE)</f>
        <v>#N/A</v>
      </c>
      <c r="C64" s="65" t="e">
        <f>VLOOKUP(D64,'Active-Bldg List ref'!$A:$B,2,FALSE)</f>
        <v>#N/A</v>
      </c>
      <c r="D64" s="65" t="e">
        <f>INDEX('Active-Bldg List ref'!$A:$A,MATCH(R64,'Active-Bldg List ref'!$C:$C,0))</f>
        <v>#N/A</v>
      </c>
      <c r="E64" s="65" t="e">
        <f>INDEX('Equip Group &amp; Type ref'!D:D,MATCH(U64,'Equip Group &amp; Type ref'!E:E,0))</f>
        <v>#N/A</v>
      </c>
      <c r="F64" s="66" t="e">
        <f>INDEX('Equip Group &amp; Type ref'!F:F,MATCH(V64,'Equip Group &amp; Type ref'!G:G,0))</f>
        <v>#N/A</v>
      </c>
      <c r="G64" s="83"/>
      <c r="H64" s="69" t="e">
        <f>INDEX('Equip Group &amp; Type ref'!$F:$H,MATCH(F64,'Equip Group &amp; Type ref'!$F:$F,0),MATCH(A64,'Equip Group &amp; Type ref'!$2:$2,0))</f>
        <v>#N/A</v>
      </c>
      <c r="I64" s="70" t="e">
        <f>VLOOKUP(F64,'Equip Group &amp; Type ref'!F:H,6,FALSE)</f>
        <v>#N/A</v>
      </c>
      <c r="J64" s="71" t="e">
        <f>CONCATENATE(D64,":",VLOOKUP(F64,'Equip Group &amp; Type ref'!F:G,2,FALSE),":",$W64)</f>
        <v>#N/A</v>
      </c>
      <c r="K64" s="84" t="e">
        <f t="shared" si="5"/>
        <v>#N/A</v>
      </c>
      <c r="L64" s="70" t="e">
        <f>INDEX('MFR_List ref'!$A:$A,MATCH($Z64,'MFR_List ref'!$B:$B,0))</f>
        <v>#N/A</v>
      </c>
      <c r="M64" s="76" t="e">
        <f t="shared" si="4"/>
        <v>#N/A</v>
      </c>
      <c r="N64" s="78"/>
      <c r="O64" s="85"/>
      <c r="P64" s="86"/>
      <c r="Q64" s="74"/>
      <c r="R64" s="35"/>
      <c r="S64" s="36"/>
      <c r="T64" s="98"/>
      <c r="U64" s="37"/>
      <c r="V64" s="37"/>
      <c r="W64" s="38"/>
      <c r="X64" s="38"/>
      <c r="Y64" s="38"/>
      <c r="Z64" s="35"/>
      <c r="AA64" s="40"/>
      <c r="AB64" s="41"/>
      <c r="AC64" s="42"/>
      <c r="AD64" s="34"/>
      <c r="AE64" s="39"/>
      <c r="AF64" s="39"/>
      <c r="AG64" s="39"/>
      <c r="AH64" s="34"/>
      <c r="AI64" s="39"/>
      <c r="AJ64" s="39"/>
      <c r="AK64" s="43"/>
      <c r="AL64" s="38"/>
      <c r="AM64" s="40"/>
      <c r="AN64" s="40"/>
      <c r="AO64" s="40"/>
      <c r="AP64" s="40"/>
      <c r="AQ64" s="39"/>
      <c r="AR64" s="39"/>
      <c r="AS64" s="39"/>
      <c r="AT64" s="39"/>
      <c r="AU64" s="39"/>
    </row>
    <row r="65" spans="1:47" s="26" customFormat="1" ht="39" customHeight="1" x14ac:dyDescent="0.25">
      <c r="A65" s="65" t="e">
        <f>VLOOKUP(D65,'Active-Bldg List ref'!$A:$E,4,FALSE)</f>
        <v>#N/A</v>
      </c>
      <c r="B65" s="65" t="e">
        <f>VLOOKUP(D65,'Active-Bldg List ref'!$A:$E,5,FALSE)</f>
        <v>#N/A</v>
      </c>
      <c r="C65" s="65" t="e">
        <f>VLOOKUP(D65,'Active-Bldg List ref'!$A:$B,2,FALSE)</f>
        <v>#N/A</v>
      </c>
      <c r="D65" s="65" t="e">
        <f>INDEX('Active-Bldg List ref'!$A:$A,MATCH(R65,'Active-Bldg List ref'!$C:$C,0))</f>
        <v>#N/A</v>
      </c>
      <c r="E65" s="65" t="e">
        <f>INDEX('Equip Group &amp; Type ref'!D:D,MATCH(U65,'Equip Group &amp; Type ref'!E:E,0))</f>
        <v>#N/A</v>
      </c>
      <c r="F65" s="66" t="e">
        <f>INDEX('Equip Group &amp; Type ref'!F:F,MATCH(V65,'Equip Group &amp; Type ref'!G:G,0))</f>
        <v>#N/A</v>
      </c>
      <c r="G65" s="83"/>
      <c r="H65" s="69" t="e">
        <f>INDEX('Equip Group &amp; Type ref'!$F:$H,MATCH(F65,'Equip Group &amp; Type ref'!$F:$F,0),MATCH(A65,'Equip Group &amp; Type ref'!$2:$2,0))</f>
        <v>#N/A</v>
      </c>
      <c r="I65" s="70" t="e">
        <f>VLOOKUP(F65,'Equip Group &amp; Type ref'!F:H,6,FALSE)</f>
        <v>#N/A</v>
      </c>
      <c r="J65" s="71" t="e">
        <f>CONCATENATE(D65,":",VLOOKUP(F65,'Equip Group &amp; Type ref'!F:G,2,FALSE),":",$W65)</f>
        <v>#N/A</v>
      </c>
      <c r="K65" s="84" t="e">
        <f t="shared" si="5"/>
        <v>#N/A</v>
      </c>
      <c r="L65" s="70" t="e">
        <f>INDEX('MFR_List ref'!$A:$A,MATCH($Z65,'MFR_List ref'!$B:$B,0))</f>
        <v>#N/A</v>
      </c>
      <c r="M65" s="76" t="e">
        <f t="shared" si="4"/>
        <v>#N/A</v>
      </c>
      <c r="N65" s="78"/>
      <c r="O65" s="85"/>
      <c r="P65" s="86"/>
      <c r="Q65" s="74"/>
      <c r="R65" s="35"/>
      <c r="S65" s="36"/>
      <c r="T65" s="98"/>
      <c r="U65" s="37"/>
      <c r="V65" s="37"/>
      <c r="W65" s="38"/>
      <c r="X65" s="38"/>
      <c r="Y65" s="38"/>
      <c r="Z65" s="35"/>
      <c r="AA65" s="40"/>
      <c r="AB65" s="41"/>
      <c r="AC65" s="42"/>
      <c r="AD65" s="34"/>
      <c r="AE65" s="39"/>
      <c r="AF65" s="39"/>
      <c r="AG65" s="39"/>
      <c r="AH65" s="34"/>
      <c r="AI65" s="39"/>
      <c r="AJ65" s="39"/>
      <c r="AK65" s="43"/>
      <c r="AL65" s="38"/>
      <c r="AM65" s="40"/>
      <c r="AN65" s="40"/>
      <c r="AO65" s="40"/>
      <c r="AP65" s="40"/>
      <c r="AQ65" s="39"/>
      <c r="AR65" s="39"/>
      <c r="AS65" s="39"/>
      <c r="AT65" s="39"/>
      <c r="AU65" s="39"/>
    </row>
    <row r="66" spans="1:47" s="26" customFormat="1" ht="39" customHeight="1" x14ac:dyDescent="0.25">
      <c r="A66" s="65" t="e">
        <f>VLOOKUP(D66,'Active-Bldg List ref'!$A:$E,4,FALSE)</f>
        <v>#N/A</v>
      </c>
      <c r="B66" s="65" t="e">
        <f>VLOOKUP(D66,'Active-Bldg List ref'!$A:$E,5,FALSE)</f>
        <v>#N/A</v>
      </c>
      <c r="C66" s="65" t="e">
        <f>VLOOKUP(D66,'Active-Bldg List ref'!$A:$B,2,FALSE)</f>
        <v>#N/A</v>
      </c>
      <c r="D66" s="65" t="e">
        <f>INDEX('Active-Bldg List ref'!$A:$A,MATCH(R66,'Active-Bldg List ref'!$C:$C,0))</f>
        <v>#N/A</v>
      </c>
      <c r="E66" s="65" t="e">
        <f>INDEX('Equip Group &amp; Type ref'!D:D,MATCH(U66,'Equip Group &amp; Type ref'!E:E,0))</f>
        <v>#N/A</v>
      </c>
      <c r="F66" s="66" t="e">
        <f>INDEX('Equip Group &amp; Type ref'!F:F,MATCH(V66,'Equip Group &amp; Type ref'!G:G,0))</f>
        <v>#N/A</v>
      </c>
      <c r="G66" s="83"/>
      <c r="H66" s="69" t="e">
        <f>INDEX('Equip Group &amp; Type ref'!$F:$H,MATCH(F66,'Equip Group &amp; Type ref'!$F:$F,0),MATCH(A66,'Equip Group &amp; Type ref'!$2:$2,0))</f>
        <v>#N/A</v>
      </c>
      <c r="I66" s="70" t="e">
        <f>VLOOKUP(F66,'Equip Group &amp; Type ref'!F:H,6,FALSE)</f>
        <v>#N/A</v>
      </c>
      <c r="J66" s="71" t="e">
        <f>CONCATENATE(D66,":",VLOOKUP(F66,'Equip Group &amp; Type ref'!F:G,2,FALSE),":",$W66)</f>
        <v>#N/A</v>
      </c>
      <c r="K66" s="84" t="e">
        <f t="shared" si="5"/>
        <v>#N/A</v>
      </c>
      <c r="L66" s="70" t="e">
        <f>INDEX('MFR_List ref'!$A:$A,MATCH($Z66,'MFR_List ref'!$B:$B,0))</f>
        <v>#N/A</v>
      </c>
      <c r="M66" s="76" t="e">
        <f t="shared" si="4"/>
        <v>#N/A</v>
      </c>
      <c r="N66" s="78"/>
      <c r="O66" s="85"/>
      <c r="P66" s="86"/>
      <c r="Q66" s="74"/>
      <c r="R66" s="35"/>
      <c r="S66" s="36"/>
      <c r="T66" s="98"/>
      <c r="U66" s="37"/>
      <c r="V66" s="37"/>
      <c r="W66" s="38"/>
      <c r="X66" s="38"/>
      <c r="Y66" s="38"/>
      <c r="Z66" s="35"/>
      <c r="AA66" s="40"/>
      <c r="AB66" s="41"/>
      <c r="AC66" s="42"/>
      <c r="AD66" s="34"/>
      <c r="AE66" s="39"/>
      <c r="AF66" s="39"/>
      <c r="AG66" s="39"/>
      <c r="AH66" s="34"/>
      <c r="AI66" s="39"/>
      <c r="AJ66" s="39"/>
      <c r="AK66" s="43"/>
      <c r="AL66" s="38"/>
      <c r="AM66" s="40"/>
      <c r="AN66" s="40"/>
      <c r="AO66" s="40"/>
      <c r="AP66" s="40"/>
      <c r="AQ66" s="39"/>
      <c r="AR66" s="39"/>
      <c r="AS66" s="39"/>
      <c r="AT66" s="39"/>
      <c r="AU66" s="39"/>
    </row>
    <row r="67" spans="1:47" s="26" customFormat="1" ht="39" customHeight="1" x14ac:dyDescent="0.25">
      <c r="A67" s="65" t="e">
        <f>VLOOKUP(D67,'Active-Bldg List ref'!$A:$E,4,FALSE)</f>
        <v>#N/A</v>
      </c>
      <c r="B67" s="65" t="e">
        <f>VLOOKUP(D67,'Active-Bldg List ref'!$A:$E,5,FALSE)</f>
        <v>#N/A</v>
      </c>
      <c r="C67" s="65" t="e">
        <f>VLOOKUP(D67,'Active-Bldg List ref'!$A:$B,2,FALSE)</f>
        <v>#N/A</v>
      </c>
      <c r="D67" s="65" t="e">
        <f>INDEX('Active-Bldg List ref'!$A:$A,MATCH(R67,'Active-Bldg List ref'!$C:$C,0))</f>
        <v>#N/A</v>
      </c>
      <c r="E67" s="65" t="e">
        <f>INDEX('Equip Group &amp; Type ref'!D:D,MATCH(U67,'Equip Group &amp; Type ref'!E:E,0))</f>
        <v>#N/A</v>
      </c>
      <c r="F67" s="66" t="e">
        <f>INDEX('Equip Group &amp; Type ref'!F:F,MATCH(V67,'Equip Group &amp; Type ref'!G:G,0))</f>
        <v>#N/A</v>
      </c>
      <c r="G67" s="83"/>
      <c r="H67" s="69" t="e">
        <f>INDEX('Equip Group &amp; Type ref'!$F:$H,MATCH(F67,'Equip Group &amp; Type ref'!$F:$F,0),MATCH(A67,'Equip Group &amp; Type ref'!$2:$2,0))</f>
        <v>#N/A</v>
      </c>
      <c r="I67" s="70" t="e">
        <f>VLOOKUP(F67,'Equip Group &amp; Type ref'!F:H,6,FALSE)</f>
        <v>#N/A</v>
      </c>
      <c r="J67" s="71" t="e">
        <f>CONCATENATE(D67,":",VLOOKUP(F67,'Equip Group &amp; Type ref'!F:G,2,FALSE),":",$W67)</f>
        <v>#N/A</v>
      </c>
      <c r="K67" s="84" t="e">
        <f t="shared" si="5"/>
        <v>#N/A</v>
      </c>
      <c r="L67" s="70" t="e">
        <f>INDEX('MFR_List ref'!$A:$A,MATCH($Z67,'MFR_List ref'!$B:$B,0))</f>
        <v>#N/A</v>
      </c>
      <c r="M67" s="76" t="e">
        <f t="shared" si="4"/>
        <v>#N/A</v>
      </c>
      <c r="N67" s="78"/>
      <c r="O67" s="85"/>
      <c r="P67" s="86"/>
      <c r="Q67" s="74"/>
      <c r="R67" s="35"/>
      <c r="S67" s="36"/>
      <c r="T67" s="98"/>
      <c r="U67" s="37"/>
      <c r="V67" s="37"/>
      <c r="W67" s="38"/>
      <c r="X67" s="38"/>
      <c r="Y67" s="38"/>
      <c r="Z67" s="35"/>
      <c r="AA67" s="40"/>
      <c r="AB67" s="41"/>
      <c r="AC67" s="42"/>
      <c r="AD67" s="34"/>
      <c r="AE67" s="39"/>
      <c r="AF67" s="39"/>
      <c r="AG67" s="39"/>
      <c r="AH67" s="34"/>
      <c r="AI67" s="39"/>
      <c r="AJ67" s="39"/>
      <c r="AK67" s="43"/>
      <c r="AL67" s="38"/>
      <c r="AM67" s="40"/>
      <c r="AN67" s="40"/>
      <c r="AO67" s="40"/>
      <c r="AP67" s="40"/>
      <c r="AQ67" s="39"/>
      <c r="AR67" s="39"/>
      <c r="AS67" s="39"/>
      <c r="AT67" s="39"/>
      <c r="AU67" s="39"/>
    </row>
    <row r="68" spans="1:47" s="26" customFormat="1" ht="39" customHeight="1" x14ac:dyDescent="0.25">
      <c r="A68" s="65" t="e">
        <f>VLOOKUP(D68,'Active-Bldg List ref'!$A:$E,4,FALSE)</f>
        <v>#N/A</v>
      </c>
      <c r="B68" s="65" t="e">
        <f>VLOOKUP(D68,'Active-Bldg List ref'!$A:$E,5,FALSE)</f>
        <v>#N/A</v>
      </c>
      <c r="C68" s="65" t="e">
        <f>VLOOKUP(D68,'Active-Bldg List ref'!$A:$B,2,FALSE)</f>
        <v>#N/A</v>
      </c>
      <c r="D68" s="65" t="e">
        <f>INDEX('Active-Bldg List ref'!$A:$A,MATCH(R68,'Active-Bldg List ref'!$C:$C,0))</f>
        <v>#N/A</v>
      </c>
      <c r="E68" s="65" t="e">
        <f>INDEX('Equip Group &amp; Type ref'!D:D,MATCH(U68,'Equip Group &amp; Type ref'!E:E,0))</f>
        <v>#N/A</v>
      </c>
      <c r="F68" s="66" t="e">
        <f>INDEX('Equip Group &amp; Type ref'!F:F,MATCH(V68,'Equip Group &amp; Type ref'!G:G,0))</f>
        <v>#N/A</v>
      </c>
      <c r="G68" s="83"/>
      <c r="H68" s="69" t="e">
        <f>INDEX('Equip Group &amp; Type ref'!$F:$H,MATCH(F68,'Equip Group &amp; Type ref'!$F:$F,0),MATCH(A68,'Equip Group &amp; Type ref'!$2:$2,0))</f>
        <v>#N/A</v>
      </c>
      <c r="I68" s="70" t="e">
        <f>VLOOKUP(F68,'Equip Group &amp; Type ref'!F:H,6,FALSE)</f>
        <v>#N/A</v>
      </c>
      <c r="J68" s="71" t="e">
        <f>CONCATENATE(D68,":",VLOOKUP(F68,'Equip Group &amp; Type ref'!F:G,2,FALSE),":",$W68)</f>
        <v>#N/A</v>
      </c>
      <c r="K68" s="84" t="e">
        <f t="shared" si="5"/>
        <v>#N/A</v>
      </c>
      <c r="L68" s="70" t="e">
        <f>INDEX('MFR_List ref'!$A:$A,MATCH($Z68,'MFR_List ref'!$B:$B,0))</f>
        <v>#N/A</v>
      </c>
      <c r="M68" s="76" t="e">
        <f t="shared" si="4"/>
        <v>#N/A</v>
      </c>
      <c r="N68" s="78"/>
      <c r="O68" s="85"/>
      <c r="P68" s="86"/>
      <c r="Q68" s="74"/>
      <c r="R68" s="35"/>
      <c r="S68" s="36"/>
      <c r="T68" s="98"/>
      <c r="U68" s="37"/>
      <c r="V68" s="37"/>
      <c r="W68" s="38"/>
      <c r="X68" s="38"/>
      <c r="Y68" s="38"/>
      <c r="Z68" s="35"/>
      <c r="AA68" s="40"/>
      <c r="AB68" s="41"/>
      <c r="AC68" s="42"/>
      <c r="AD68" s="34"/>
      <c r="AE68" s="39"/>
      <c r="AF68" s="39"/>
      <c r="AG68" s="39"/>
      <c r="AH68" s="34"/>
      <c r="AI68" s="39"/>
      <c r="AJ68" s="39"/>
      <c r="AK68" s="43"/>
      <c r="AL68" s="38"/>
      <c r="AM68" s="40"/>
      <c r="AN68" s="40"/>
      <c r="AO68" s="40"/>
      <c r="AP68" s="40"/>
      <c r="AQ68" s="39"/>
      <c r="AR68" s="39"/>
      <c r="AS68" s="39"/>
      <c r="AT68" s="39"/>
      <c r="AU68" s="39"/>
    </row>
    <row r="69" spans="1:47" s="26" customFormat="1" ht="39" customHeight="1" x14ac:dyDescent="0.25">
      <c r="A69" s="65" t="e">
        <f>VLOOKUP(D69,'Active-Bldg List ref'!$A:$E,4,FALSE)</f>
        <v>#N/A</v>
      </c>
      <c r="B69" s="65" t="e">
        <f>VLOOKUP(D69,'Active-Bldg List ref'!$A:$E,5,FALSE)</f>
        <v>#N/A</v>
      </c>
      <c r="C69" s="65" t="e">
        <f>VLOOKUP(D69,'Active-Bldg List ref'!$A:$B,2,FALSE)</f>
        <v>#N/A</v>
      </c>
      <c r="D69" s="65" t="e">
        <f>INDEX('Active-Bldg List ref'!$A:$A,MATCH(R69,'Active-Bldg List ref'!$C:$C,0))</f>
        <v>#N/A</v>
      </c>
      <c r="E69" s="65" t="e">
        <f>INDEX('Equip Group &amp; Type ref'!D:D,MATCH(U69,'Equip Group &amp; Type ref'!E:E,0))</f>
        <v>#N/A</v>
      </c>
      <c r="F69" s="66" t="e">
        <f>INDEX('Equip Group &amp; Type ref'!F:F,MATCH(V69,'Equip Group &amp; Type ref'!G:G,0))</f>
        <v>#N/A</v>
      </c>
      <c r="G69" s="83"/>
      <c r="H69" s="69" t="e">
        <f>INDEX('Equip Group &amp; Type ref'!$F:$H,MATCH(F69,'Equip Group &amp; Type ref'!$F:$F,0),MATCH(A69,'Equip Group &amp; Type ref'!$2:$2,0))</f>
        <v>#N/A</v>
      </c>
      <c r="I69" s="70" t="e">
        <f>VLOOKUP(F69,'Equip Group &amp; Type ref'!F:H,6,FALSE)</f>
        <v>#N/A</v>
      </c>
      <c r="J69" s="71" t="e">
        <f>CONCATENATE(D69,":",VLOOKUP(F69,'Equip Group &amp; Type ref'!F:G,2,FALSE),":",$W69)</f>
        <v>#N/A</v>
      </c>
      <c r="K69" s="84" t="e">
        <f t="shared" si="5"/>
        <v>#N/A</v>
      </c>
      <c r="L69" s="70" t="e">
        <f>INDEX('MFR_List ref'!$A:$A,MATCH($Z69,'MFR_List ref'!$B:$B,0))</f>
        <v>#N/A</v>
      </c>
      <c r="M69" s="76" t="e">
        <f t="shared" si="4"/>
        <v>#N/A</v>
      </c>
      <c r="N69" s="78"/>
      <c r="O69" s="85"/>
      <c r="P69" s="86"/>
      <c r="Q69" s="74"/>
      <c r="R69" s="35"/>
      <c r="S69" s="36"/>
      <c r="T69" s="98"/>
      <c r="U69" s="37"/>
      <c r="V69" s="37"/>
      <c r="W69" s="38"/>
      <c r="X69" s="38"/>
      <c r="Y69" s="38"/>
      <c r="Z69" s="35"/>
      <c r="AA69" s="40"/>
      <c r="AB69" s="41"/>
      <c r="AC69" s="42"/>
      <c r="AD69" s="34"/>
      <c r="AE69" s="39"/>
      <c r="AF69" s="39"/>
      <c r="AG69" s="39"/>
      <c r="AH69" s="34"/>
      <c r="AI69" s="39"/>
      <c r="AJ69" s="39"/>
      <c r="AK69" s="43"/>
      <c r="AL69" s="38"/>
      <c r="AM69" s="40"/>
      <c r="AN69" s="40"/>
      <c r="AO69" s="40"/>
      <c r="AP69" s="40"/>
      <c r="AQ69" s="39"/>
      <c r="AR69" s="39"/>
      <c r="AS69" s="39"/>
      <c r="AT69" s="39"/>
      <c r="AU69" s="39"/>
    </row>
    <row r="70" spans="1:47" s="26" customFormat="1" ht="39" customHeight="1" x14ac:dyDescent="0.25">
      <c r="A70" s="65" t="e">
        <f>VLOOKUP(D70,'Active-Bldg List ref'!$A:$E,4,FALSE)</f>
        <v>#N/A</v>
      </c>
      <c r="B70" s="65" t="e">
        <f>VLOOKUP(D70,'Active-Bldg List ref'!$A:$E,5,FALSE)</f>
        <v>#N/A</v>
      </c>
      <c r="C70" s="65" t="e">
        <f>VLOOKUP(D70,'Active-Bldg List ref'!$A:$B,2,FALSE)</f>
        <v>#N/A</v>
      </c>
      <c r="D70" s="65" t="e">
        <f>INDEX('Active-Bldg List ref'!$A:$A,MATCH(R70,'Active-Bldg List ref'!$C:$C,0))</f>
        <v>#N/A</v>
      </c>
      <c r="E70" s="65" t="e">
        <f>INDEX('Equip Group &amp; Type ref'!D:D,MATCH(U70,'Equip Group &amp; Type ref'!E:E,0))</f>
        <v>#N/A</v>
      </c>
      <c r="F70" s="66" t="e">
        <f>INDEX('Equip Group &amp; Type ref'!F:F,MATCH(V70,'Equip Group &amp; Type ref'!G:G,0))</f>
        <v>#N/A</v>
      </c>
      <c r="G70" s="83"/>
      <c r="H70" s="69" t="e">
        <f>INDEX('Equip Group &amp; Type ref'!$F:$H,MATCH(F70,'Equip Group &amp; Type ref'!$F:$F,0),MATCH(A70,'Equip Group &amp; Type ref'!$2:$2,0))</f>
        <v>#N/A</v>
      </c>
      <c r="I70" s="70" t="e">
        <f>VLOOKUP(F70,'Equip Group &amp; Type ref'!F:H,6,FALSE)</f>
        <v>#N/A</v>
      </c>
      <c r="J70" s="71" t="e">
        <f>CONCATENATE(D70,":",VLOOKUP(F70,'Equip Group &amp; Type ref'!F:G,2,FALSE),":",$W70)</f>
        <v>#N/A</v>
      </c>
      <c r="K70" s="84" t="e">
        <f t="shared" si="5"/>
        <v>#N/A</v>
      </c>
      <c r="L70" s="70" t="e">
        <f>INDEX('MFR_List ref'!$A:$A,MATCH($Z70,'MFR_List ref'!$B:$B,0))</f>
        <v>#N/A</v>
      </c>
      <c r="M70" s="76" t="e">
        <f t="shared" si="4"/>
        <v>#N/A</v>
      </c>
      <c r="N70" s="78"/>
      <c r="O70" s="85"/>
      <c r="P70" s="86"/>
      <c r="Q70" s="74"/>
      <c r="R70" s="35"/>
      <c r="S70" s="36"/>
      <c r="T70" s="98"/>
      <c r="U70" s="37"/>
      <c r="V70" s="37"/>
      <c r="W70" s="38"/>
      <c r="X70" s="38"/>
      <c r="Y70" s="38"/>
      <c r="Z70" s="35"/>
      <c r="AA70" s="40"/>
      <c r="AB70" s="41"/>
      <c r="AC70" s="42"/>
      <c r="AD70" s="34"/>
      <c r="AE70" s="39"/>
      <c r="AF70" s="39"/>
      <c r="AG70" s="39"/>
      <c r="AH70" s="34"/>
      <c r="AI70" s="39"/>
      <c r="AJ70" s="39"/>
      <c r="AK70" s="43"/>
      <c r="AL70" s="38"/>
      <c r="AM70" s="40"/>
      <c r="AN70" s="40"/>
      <c r="AO70" s="40"/>
      <c r="AP70" s="40"/>
      <c r="AQ70" s="39"/>
      <c r="AR70" s="39"/>
      <c r="AS70" s="39"/>
      <c r="AT70" s="39"/>
      <c r="AU70" s="39"/>
    </row>
    <row r="71" spans="1:47" s="26" customFormat="1" ht="39" customHeight="1" x14ac:dyDescent="0.25">
      <c r="A71" s="65" t="e">
        <f>VLOOKUP(D71,'Active-Bldg List ref'!$A:$E,4,FALSE)</f>
        <v>#N/A</v>
      </c>
      <c r="B71" s="65" t="e">
        <f>VLOOKUP(D71,'Active-Bldg List ref'!$A:$E,5,FALSE)</f>
        <v>#N/A</v>
      </c>
      <c r="C71" s="65" t="e">
        <f>VLOOKUP(D71,'Active-Bldg List ref'!$A:$B,2,FALSE)</f>
        <v>#N/A</v>
      </c>
      <c r="D71" s="65" t="e">
        <f>INDEX('Active-Bldg List ref'!$A:$A,MATCH(R71,'Active-Bldg List ref'!$C:$C,0))</f>
        <v>#N/A</v>
      </c>
      <c r="E71" s="65" t="e">
        <f>INDEX('Equip Group &amp; Type ref'!D:D,MATCH(U71,'Equip Group &amp; Type ref'!E:E,0))</f>
        <v>#N/A</v>
      </c>
      <c r="F71" s="66" t="e">
        <f>INDEX('Equip Group &amp; Type ref'!F:F,MATCH(V71,'Equip Group &amp; Type ref'!G:G,0))</f>
        <v>#N/A</v>
      </c>
      <c r="G71" s="83"/>
      <c r="H71" s="69" t="e">
        <f>INDEX('Equip Group &amp; Type ref'!$F:$H,MATCH(F71,'Equip Group &amp; Type ref'!$F:$F,0),MATCH(A71,'Equip Group &amp; Type ref'!$2:$2,0))</f>
        <v>#N/A</v>
      </c>
      <c r="I71" s="70" t="e">
        <f>VLOOKUP(F71,'Equip Group &amp; Type ref'!F:H,6,FALSE)</f>
        <v>#N/A</v>
      </c>
      <c r="J71" s="71" t="e">
        <f>CONCATENATE(D71,":",VLOOKUP(F71,'Equip Group &amp; Type ref'!F:G,2,FALSE),":",$W71)</f>
        <v>#N/A</v>
      </c>
      <c r="K71" s="84" t="e">
        <f t="shared" si="5"/>
        <v>#N/A</v>
      </c>
      <c r="L71" s="70" t="e">
        <f>INDEX('MFR_List ref'!$A:$A,MATCH($Z71,'MFR_List ref'!$B:$B,0))</f>
        <v>#N/A</v>
      </c>
      <c r="M71" s="76" t="e">
        <f t="shared" si="4"/>
        <v>#N/A</v>
      </c>
      <c r="N71" s="78"/>
      <c r="O71" s="85"/>
      <c r="P71" s="86"/>
      <c r="Q71" s="74"/>
      <c r="R71" s="35"/>
      <c r="S71" s="36"/>
      <c r="T71" s="98"/>
      <c r="U71" s="37"/>
      <c r="V71" s="37"/>
      <c r="W71" s="38"/>
      <c r="X71" s="38"/>
      <c r="Y71" s="38"/>
      <c r="Z71" s="35"/>
      <c r="AA71" s="40"/>
      <c r="AB71" s="41"/>
      <c r="AC71" s="42"/>
      <c r="AD71" s="34"/>
      <c r="AE71" s="39"/>
      <c r="AF71" s="39"/>
      <c r="AG71" s="39"/>
      <c r="AH71" s="34"/>
      <c r="AI71" s="39"/>
      <c r="AJ71" s="39"/>
      <c r="AK71" s="43"/>
      <c r="AL71" s="38"/>
      <c r="AM71" s="40"/>
      <c r="AN71" s="40"/>
      <c r="AO71" s="40"/>
      <c r="AP71" s="40"/>
      <c r="AQ71" s="39"/>
      <c r="AR71" s="39"/>
      <c r="AS71" s="39"/>
      <c r="AT71" s="39"/>
      <c r="AU71" s="39"/>
    </row>
    <row r="72" spans="1:47" s="26" customFormat="1" ht="39" customHeight="1" x14ac:dyDescent="0.25">
      <c r="A72" s="65" t="e">
        <f>VLOOKUP(D72,'Active-Bldg List ref'!$A:$E,4,FALSE)</f>
        <v>#N/A</v>
      </c>
      <c r="B72" s="65" t="e">
        <f>VLOOKUP(D72,'Active-Bldg List ref'!$A:$E,5,FALSE)</f>
        <v>#N/A</v>
      </c>
      <c r="C72" s="65" t="e">
        <f>VLOOKUP(D72,'Active-Bldg List ref'!$A:$B,2,FALSE)</f>
        <v>#N/A</v>
      </c>
      <c r="D72" s="65" t="e">
        <f>INDEX('Active-Bldg List ref'!$A:$A,MATCH(R72,'Active-Bldg List ref'!$C:$C,0))</f>
        <v>#N/A</v>
      </c>
      <c r="E72" s="65" t="e">
        <f>INDEX('Equip Group &amp; Type ref'!D:D,MATCH(U72,'Equip Group &amp; Type ref'!E:E,0))</f>
        <v>#N/A</v>
      </c>
      <c r="F72" s="66" t="e">
        <f>INDEX('Equip Group &amp; Type ref'!F:F,MATCH(V72,'Equip Group &amp; Type ref'!G:G,0))</f>
        <v>#N/A</v>
      </c>
      <c r="G72" s="83"/>
      <c r="H72" s="69" t="e">
        <f>INDEX('Equip Group &amp; Type ref'!$F:$H,MATCH(F72,'Equip Group &amp; Type ref'!$F:$F,0),MATCH(A72,'Equip Group &amp; Type ref'!$2:$2,0))</f>
        <v>#N/A</v>
      </c>
      <c r="I72" s="70" t="e">
        <f>VLOOKUP(F72,'Equip Group &amp; Type ref'!F:H,6,FALSE)</f>
        <v>#N/A</v>
      </c>
      <c r="J72" s="71" t="e">
        <f>CONCATENATE(D72,":",VLOOKUP(F72,'Equip Group &amp; Type ref'!F:G,2,FALSE),":",$W72)</f>
        <v>#N/A</v>
      </c>
      <c r="K72" s="84" t="e">
        <f t="shared" si="5"/>
        <v>#N/A</v>
      </c>
      <c r="L72" s="70" t="e">
        <f>INDEX('MFR_List ref'!$A:$A,MATCH($Z72,'MFR_List ref'!$B:$B,0))</f>
        <v>#N/A</v>
      </c>
      <c r="M72" s="76" t="e">
        <f t="shared" si="4"/>
        <v>#N/A</v>
      </c>
      <c r="N72" s="78"/>
      <c r="O72" s="85"/>
      <c r="P72" s="86"/>
      <c r="Q72" s="74"/>
      <c r="R72" s="35"/>
      <c r="S72" s="36"/>
      <c r="T72" s="98"/>
      <c r="U72" s="37"/>
      <c r="V72" s="37"/>
      <c r="W72" s="38"/>
      <c r="X72" s="38"/>
      <c r="Y72" s="38"/>
      <c r="Z72" s="35"/>
      <c r="AA72" s="40"/>
      <c r="AB72" s="41"/>
      <c r="AC72" s="42"/>
      <c r="AD72" s="34"/>
      <c r="AE72" s="39"/>
      <c r="AF72" s="39"/>
      <c r="AG72" s="39"/>
      <c r="AH72" s="34"/>
      <c r="AI72" s="39"/>
      <c r="AJ72" s="39"/>
      <c r="AK72" s="43"/>
      <c r="AL72" s="38"/>
      <c r="AM72" s="40"/>
      <c r="AN72" s="40"/>
      <c r="AO72" s="40"/>
      <c r="AP72" s="40"/>
      <c r="AQ72" s="39"/>
      <c r="AR72" s="39"/>
      <c r="AS72" s="39"/>
      <c r="AT72" s="39"/>
      <c r="AU72" s="39"/>
    </row>
    <row r="73" spans="1:47" s="26" customFormat="1" ht="39" customHeight="1" x14ac:dyDescent="0.25">
      <c r="A73" s="65" t="e">
        <f>VLOOKUP(D73,'Active-Bldg List ref'!$A:$E,4,FALSE)</f>
        <v>#N/A</v>
      </c>
      <c r="B73" s="65" t="e">
        <f>VLOOKUP(D73,'Active-Bldg List ref'!$A:$E,5,FALSE)</f>
        <v>#N/A</v>
      </c>
      <c r="C73" s="65" t="e">
        <f>VLOOKUP(D73,'Active-Bldg List ref'!$A:$B,2,FALSE)</f>
        <v>#N/A</v>
      </c>
      <c r="D73" s="65" t="e">
        <f>INDEX('Active-Bldg List ref'!$A:$A,MATCH(R73,'Active-Bldg List ref'!$C:$C,0))</f>
        <v>#N/A</v>
      </c>
      <c r="E73" s="65" t="e">
        <f>INDEX('Equip Group &amp; Type ref'!D:D,MATCH(U73,'Equip Group &amp; Type ref'!E:E,0))</f>
        <v>#N/A</v>
      </c>
      <c r="F73" s="66" t="e">
        <f>INDEX('Equip Group &amp; Type ref'!F:F,MATCH(V73,'Equip Group &amp; Type ref'!G:G,0))</f>
        <v>#N/A</v>
      </c>
      <c r="G73" s="83"/>
      <c r="H73" s="69" t="e">
        <f>INDEX('Equip Group &amp; Type ref'!$F:$H,MATCH(F73,'Equip Group &amp; Type ref'!$F:$F,0),MATCH(A73,'Equip Group &amp; Type ref'!$2:$2,0))</f>
        <v>#N/A</v>
      </c>
      <c r="I73" s="70" t="e">
        <f>VLOOKUP(F73,'Equip Group &amp; Type ref'!F:H,6,FALSE)</f>
        <v>#N/A</v>
      </c>
      <c r="J73" s="71" t="e">
        <f>CONCATENATE(D73,":",VLOOKUP(F73,'Equip Group &amp; Type ref'!F:G,2,FALSE),":",$W73)</f>
        <v>#N/A</v>
      </c>
      <c r="K73" s="84" t="e">
        <f t="shared" si="5"/>
        <v>#N/A</v>
      </c>
      <c r="L73" s="70" t="e">
        <f>INDEX('MFR_List ref'!$A:$A,MATCH($Z73,'MFR_List ref'!$B:$B,0))</f>
        <v>#N/A</v>
      </c>
      <c r="M73" s="76" t="e">
        <f t="shared" si="4"/>
        <v>#N/A</v>
      </c>
      <c r="N73" s="78"/>
      <c r="O73" s="85"/>
      <c r="P73" s="86"/>
      <c r="Q73" s="74"/>
      <c r="R73" s="35"/>
      <c r="S73" s="36"/>
      <c r="T73" s="98"/>
      <c r="U73" s="37"/>
      <c r="V73" s="37"/>
      <c r="W73" s="38"/>
      <c r="X73" s="38"/>
      <c r="Y73" s="38"/>
      <c r="Z73" s="35"/>
      <c r="AA73" s="40"/>
      <c r="AB73" s="41"/>
      <c r="AC73" s="42"/>
      <c r="AD73" s="34"/>
      <c r="AE73" s="39"/>
      <c r="AF73" s="39"/>
      <c r="AG73" s="39"/>
      <c r="AH73" s="34"/>
      <c r="AI73" s="39"/>
      <c r="AJ73" s="39"/>
      <c r="AK73" s="43"/>
      <c r="AL73" s="38"/>
      <c r="AM73" s="40"/>
      <c r="AN73" s="40"/>
      <c r="AO73" s="40"/>
      <c r="AP73" s="40"/>
      <c r="AQ73" s="39"/>
      <c r="AR73" s="39"/>
      <c r="AS73" s="39"/>
      <c r="AT73" s="39"/>
      <c r="AU73" s="39"/>
    </row>
    <row r="74" spans="1:47" s="26" customFormat="1" ht="39" customHeight="1" x14ac:dyDescent="0.25">
      <c r="A74" s="65" t="e">
        <f>VLOOKUP(D74,'Active-Bldg List ref'!$A:$E,4,FALSE)</f>
        <v>#N/A</v>
      </c>
      <c r="B74" s="65" t="e">
        <f>VLOOKUP(D74,'Active-Bldg List ref'!$A:$E,5,FALSE)</f>
        <v>#N/A</v>
      </c>
      <c r="C74" s="65" t="e">
        <f>VLOOKUP(D74,'Active-Bldg List ref'!$A:$B,2,FALSE)</f>
        <v>#N/A</v>
      </c>
      <c r="D74" s="65" t="e">
        <f>INDEX('Active-Bldg List ref'!$A:$A,MATCH(R74,'Active-Bldg List ref'!$C:$C,0))</f>
        <v>#N/A</v>
      </c>
      <c r="E74" s="65" t="e">
        <f>INDEX('Equip Group &amp; Type ref'!D:D,MATCH(U74,'Equip Group &amp; Type ref'!E:E,0))</f>
        <v>#N/A</v>
      </c>
      <c r="F74" s="66" t="e">
        <f>INDEX('Equip Group &amp; Type ref'!F:F,MATCH(V74,'Equip Group &amp; Type ref'!G:G,0))</f>
        <v>#N/A</v>
      </c>
      <c r="G74" s="83"/>
      <c r="H74" s="69" t="e">
        <f>INDEX('Equip Group &amp; Type ref'!$F:$H,MATCH(F74,'Equip Group &amp; Type ref'!$F:$F,0),MATCH(A74,'Equip Group &amp; Type ref'!$2:$2,0))</f>
        <v>#N/A</v>
      </c>
      <c r="I74" s="70" t="e">
        <f>VLOOKUP(F74,'Equip Group &amp; Type ref'!F:H,6,FALSE)</f>
        <v>#N/A</v>
      </c>
      <c r="J74" s="71" t="e">
        <f>CONCATENATE(D74,":",VLOOKUP(F74,'Equip Group &amp; Type ref'!F:G,2,FALSE),":",$W74)</f>
        <v>#N/A</v>
      </c>
      <c r="K74" s="84" t="e">
        <f t="shared" si="5"/>
        <v>#N/A</v>
      </c>
      <c r="L74" s="70" t="e">
        <f>INDEX('MFR_List ref'!$A:$A,MATCH($Z74,'MFR_List ref'!$B:$B,0))</f>
        <v>#N/A</v>
      </c>
      <c r="M74" s="76" t="e">
        <f t="shared" si="4"/>
        <v>#N/A</v>
      </c>
      <c r="N74" s="78"/>
      <c r="O74" s="85"/>
      <c r="P74" s="86"/>
      <c r="Q74" s="74"/>
      <c r="R74" s="35"/>
      <c r="S74" s="36"/>
      <c r="T74" s="98"/>
      <c r="U74" s="37"/>
      <c r="V74" s="37"/>
      <c r="W74" s="38"/>
      <c r="X74" s="38"/>
      <c r="Y74" s="38"/>
      <c r="Z74" s="35"/>
      <c r="AA74" s="40"/>
      <c r="AB74" s="41"/>
      <c r="AC74" s="42"/>
      <c r="AD74" s="34"/>
      <c r="AE74" s="39"/>
      <c r="AF74" s="39"/>
      <c r="AG74" s="39"/>
      <c r="AH74" s="34"/>
      <c r="AI74" s="39"/>
      <c r="AJ74" s="39"/>
      <c r="AK74" s="43"/>
      <c r="AL74" s="38"/>
      <c r="AM74" s="40"/>
      <c r="AN74" s="40"/>
      <c r="AO74" s="40"/>
      <c r="AP74" s="40"/>
      <c r="AQ74" s="39"/>
      <c r="AR74" s="39"/>
      <c r="AS74" s="39"/>
      <c r="AT74" s="39"/>
      <c r="AU74" s="39"/>
    </row>
    <row r="75" spans="1:47" s="26" customFormat="1" ht="39" customHeight="1" x14ac:dyDescent="0.25">
      <c r="A75" s="65" t="e">
        <f>VLOOKUP(D75,'Active-Bldg List ref'!$A:$E,4,FALSE)</f>
        <v>#N/A</v>
      </c>
      <c r="B75" s="65" t="e">
        <f>VLOOKUP(D75,'Active-Bldg List ref'!$A:$E,5,FALSE)</f>
        <v>#N/A</v>
      </c>
      <c r="C75" s="65" t="e">
        <f>VLOOKUP(D75,'Active-Bldg List ref'!$A:$B,2,FALSE)</f>
        <v>#N/A</v>
      </c>
      <c r="D75" s="65" t="e">
        <f>INDEX('Active-Bldg List ref'!$A:$A,MATCH(R75,'Active-Bldg List ref'!$C:$C,0))</f>
        <v>#N/A</v>
      </c>
      <c r="E75" s="65" t="e">
        <f>INDEX('Equip Group &amp; Type ref'!D:D,MATCH(U75,'Equip Group &amp; Type ref'!E:E,0))</f>
        <v>#N/A</v>
      </c>
      <c r="F75" s="66" t="e">
        <f>INDEX('Equip Group &amp; Type ref'!F:F,MATCH(V75,'Equip Group &amp; Type ref'!G:G,0))</f>
        <v>#N/A</v>
      </c>
      <c r="G75" s="83"/>
      <c r="H75" s="69" t="e">
        <f>INDEX('Equip Group &amp; Type ref'!$F:$H,MATCH(F75,'Equip Group &amp; Type ref'!$F:$F,0),MATCH(A75,'Equip Group &amp; Type ref'!$2:$2,0))</f>
        <v>#N/A</v>
      </c>
      <c r="I75" s="70" t="e">
        <f>VLOOKUP(F75,'Equip Group &amp; Type ref'!F:H,6,FALSE)</f>
        <v>#N/A</v>
      </c>
      <c r="J75" s="71" t="e">
        <f>CONCATENATE(D75,":",VLOOKUP(F75,'Equip Group &amp; Type ref'!F:G,2,FALSE),":",$W75)</f>
        <v>#N/A</v>
      </c>
      <c r="K75" s="84" t="e">
        <f t="shared" si="5"/>
        <v>#N/A</v>
      </c>
      <c r="L75" s="70" t="e">
        <f>INDEX('MFR_List ref'!$A:$A,MATCH($Z75,'MFR_List ref'!$B:$B,0))</f>
        <v>#N/A</v>
      </c>
      <c r="M75" s="76" t="e">
        <f t="shared" si="4"/>
        <v>#N/A</v>
      </c>
      <c r="N75" s="78"/>
      <c r="O75" s="85"/>
      <c r="P75" s="86"/>
      <c r="Q75" s="74"/>
      <c r="R75" s="35"/>
      <c r="S75" s="36"/>
      <c r="T75" s="98"/>
      <c r="U75" s="37"/>
      <c r="V75" s="37"/>
      <c r="W75" s="38"/>
      <c r="X75" s="38"/>
      <c r="Y75" s="38"/>
      <c r="Z75" s="35"/>
      <c r="AA75" s="40"/>
      <c r="AB75" s="41"/>
      <c r="AC75" s="42"/>
      <c r="AD75" s="34"/>
      <c r="AE75" s="39"/>
      <c r="AF75" s="39"/>
      <c r="AG75" s="39"/>
      <c r="AH75" s="34"/>
      <c r="AI75" s="39"/>
      <c r="AJ75" s="39"/>
      <c r="AK75" s="43"/>
      <c r="AL75" s="38"/>
      <c r="AM75" s="40"/>
      <c r="AN75" s="40"/>
      <c r="AO75" s="40"/>
      <c r="AP75" s="40"/>
      <c r="AQ75" s="39"/>
      <c r="AR75" s="39"/>
      <c r="AS75" s="39"/>
      <c r="AT75" s="39"/>
      <c r="AU75" s="39"/>
    </row>
    <row r="76" spans="1:47" s="26" customFormat="1" ht="39" customHeight="1" x14ac:dyDescent="0.25">
      <c r="A76" s="65" t="e">
        <f>VLOOKUP(D76,'Active-Bldg List ref'!$A:$E,4,FALSE)</f>
        <v>#N/A</v>
      </c>
      <c r="B76" s="65" t="e">
        <f>VLOOKUP(D76,'Active-Bldg List ref'!$A:$E,5,FALSE)</f>
        <v>#N/A</v>
      </c>
      <c r="C76" s="65" t="e">
        <f>VLOOKUP(D76,'Active-Bldg List ref'!$A:$B,2,FALSE)</f>
        <v>#N/A</v>
      </c>
      <c r="D76" s="65" t="e">
        <f>INDEX('Active-Bldg List ref'!$A:$A,MATCH(R76,'Active-Bldg List ref'!$C:$C,0))</f>
        <v>#N/A</v>
      </c>
      <c r="E76" s="65" t="e">
        <f>INDEX('Equip Group &amp; Type ref'!D:D,MATCH(U76,'Equip Group &amp; Type ref'!E:E,0))</f>
        <v>#N/A</v>
      </c>
      <c r="F76" s="66" t="e">
        <f>INDEX('Equip Group &amp; Type ref'!F:F,MATCH(V76,'Equip Group &amp; Type ref'!G:G,0))</f>
        <v>#N/A</v>
      </c>
      <c r="G76" s="83"/>
      <c r="H76" s="69" t="e">
        <f>INDEX('Equip Group &amp; Type ref'!$F:$H,MATCH(F76,'Equip Group &amp; Type ref'!$F:$F,0),MATCH(A76,'Equip Group &amp; Type ref'!$2:$2,0))</f>
        <v>#N/A</v>
      </c>
      <c r="I76" s="70" t="e">
        <f>VLOOKUP(F76,'Equip Group &amp; Type ref'!F:H,6,FALSE)</f>
        <v>#N/A</v>
      </c>
      <c r="J76" s="71" t="e">
        <f>CONCATENATE(D76,":",VLOOKUP(F76,'Equip Group &amp; Type ref'!F:G,2,FALSE),":",$W76)</f>
        <v>#N/A</v>
      </c>
      <c r="K76" s="84" t="e">
        <f t="shared" si="5"/>
        <v>#N/A</v>
      </c>
      <c r="L76" s="70" t="e">
        <f>INDEX('MFR_List ref'!$A:$A,MATCH($Z76,'MFR_List ref'!$B:$B,0))</f>
        <v>#N/A</v>
      </c>
      <c r="M76" s="76" t="e">
        <f t="shared" si="4"/>
        <v>#N/A</v>
      </c>
      <c r="N76" s="78"/>
      <c r="O76" s="85"/>
      <c r="P76" s="86"/>
      <c r="Q76" s="74"/>
      <c r="R76" s="35"/>
      <c r="S76" s="36"/>
      <c r="T76" s="98"/>
      <c r="U76" s="37"/>
      <c r="V76" s="37"/>
      <c r="W76" s="38"/>
      <c r="X76" s="38"/>
      <c r="Y76" s="38"/>
      <c r="Z76" s="35"/>
      <c r="AA76" s="40"/>
      <c r="AB76" s="41"/>
      <c r="AC76" s="42"/>
      <c r="AD76" s="34"/>
      <c r="AE76" s="39"/>
      <c r="AF76" s="39"/>
      <c r="AG76" s="39"/>
      <c r="AH76" s="34"/>
      <c r="AI76" s="39"/>
      <c r="AJ76" s="39"/>
      <c r="AK76" s="43"/>
      <c r="AL76" s="38"/>
      <c r="AM76" s="40"/>
      <c r="AN76" s="40"/>
      <c r="AO76" s="40"/>
      <c r="AP76" s="40"/>
      <c r="AQ76" s="39"/>
      <c r="AR76" s="39"/>
      <c r="AS76" s="39"/>
      <c r="AT76" s="39"/>
      <c r="AU76" s="39"/>
    </row>
    <row r="77" spans="1:47" s="26" customFormat="1" ht="39" customHeight="1" x14ac:dyDescent="0.25">
      <c r="A77" s="65" t="e">
        <f>VLOOKUP(D77,'Active-Bldg List ref'!$A:$E,4,FALSE)</f>
        <v>#N/A</v>
      </c>
      <c r="B77" s="65" t="e">
        <f>VLOOKUP(D77,'Active-Bldg List ref'!$A:$E,5,FALSE)</f>
        <v>#N/A</v>
      </c>
      <c r="C77" s="65" t="e">
        <f>VLOOKUP(D77,'Active-Bldg List ref'!$A:$B,2,FALSE)</f>
        <v>#N/A</v>
      </c>
      <c r="D77" s="65" t="e">
        <f>INDEX('Active-Bldg List ref'!$A:$A,MATCH(R77,'Active-Bldg List ref'!$C:$C,0))</f>
        <v>#N/A</v>
      </c>
      <c r="E77" s="65" t="e">
        <f>INDEX('Equip Group &amp; Type ref'!D:D,MATCH(U77,'Equip Group &amp; Type ref'!E:E,0))</f>
        <v>#N/A</v>
      </c>
      <c r="F77" s="66" t="e">
        <f>INDEX('Equip Group &amp; Type ref'!F:F,MATCH(V77,'Equip Group &amp; Type ref'!G:G,0))</f>
        <v>#N/A</v>
      </c>
      <c r="G77" s="83"/>
      <c r="H77" s="69" t="e">
        <f>INDEX('Equip Group &amp; Type ref'!$F:$H,MATCH(F77,'Equip Group &amp; Type ref'!$F:$F,0),MATCH(A77,'Equip Group &amp; Type ref'!$2:$2,0))</f>
        <v>#N/A</v>
      </c>
      <c r="I77" s="70" t="e">
        <f>VLOOKUP(F77,'Equip Group &amp; Type ref'!F:H,6,FALSE)</f>
        <v>#N/A</v>
      </c>
      <c r="J77" s="71" t="e">
        <f>CONCATENATE(D77,":",VLOOKUP(F77,'Equip Group &amp; Type ref'!F:G,2,FALSE),":",$W77)</f>
        <v>#N/A</v>
      </c>
      <c r="K77" s="84" t="e">
        <f t="shared" si="5"/>
        <v>#N/A</v>
      </c>
      <c r="L77" s="70" t="e">
        <f>INDEX('MFR_List ref'!$A:$A,MATCH($Z77,'MFR_List ref'!$B:$B,0))</f>
        <v>#N/A</v>
      </c>
      <c r="M77" s="76" t="e">
        <f t="shared" si="4"/>
        <v>#N/A</v>
      </c>
      <c r="N77" s="78"/>
      <c r="O77" s="85"/>
      <c r="P77" s="86"/>
      <c r="Q77" s="74"/>
      <c r="R77" s="35"/>
      <c r="S77" s="36"/>
      <c r="T77" s="98"/>
      <c r="U77" s="37"/>
      <c r="V77" s="37"/>
      <c r="W77" s="38"/>
      <c r="X77" s="38"/>
      <c r="Y77" s="38"/>
      <c r="Z77" s="35"/>
      <c r="AA77" s="40"/>
      <c r="AB77" s="41"/>
      <c r="AC77" s="42"/>
      <c r="AD77" s="34"/>
      <c r="AE77" s="39"/>
      <c r="AF77" s="39"/>
      <c r="AG77" s="39"/>
      <c r="AH77" s="34"/>
      <c r="AI77" s="39"/>
      <c r="AJ77" s="39"/>
      <c r="AK77" s="43"/>
      <c r="AL77" s="38"/>
      <c r="AM77" s="40"/>
      <c r="AN77" s="40"/>
      <c r="AO77" s="40"/>
      <c r="AP77" s="40"/>
      <c r="AQ77" s="39"/>
      <c r="AR77" s="39"/>
      <c r="AS77" s="39"/>
      <c r="AT77" s="39"/>
      <c r="AU77" s="39"/>
    </row>
    <row r="78" spans="1:47" s="26" customFormat="1" ht="39" customHeight="1" x14ac:dyDescent="0.25">
      <c r="A78" s="65" t="e">
        <f>VLOOKUP(D78,'Active-Bldg List ref'!$A:$E,4,FALSE)</f>
        <v>#N/A</v>
      </c>
      <c r="B78" s="65" t="e">
        <f>VLOOKUP(D78,'Active-Bldg List ref'!$A:$E,5,FALSE)</f>
        <v>#N/A</v>
      </c>
      <c r="C78" s="65" t="e">
        <f>VLOOKUP(D78,'Active-Bldg List ref'!$A:$B,2,FALSE)</f>
        <v>#N/A</v>
      </c>
      <c r="D78" s="65" t="e">
        <f>INDEX('Active-Bldg List ref'!$A:$A,MATCH(R78,'Active-Bldg List ref'!$C:$C,0))</f>
        <v>#N/A</v>
      </c>
      <c r="E78" s="65" t="e">
        <f>INDEX('Equip Group &amp; Type ref'!D:D,MATCH(U78,'Equip Group &amp; Type ref'!E:E,0))</f>
        <v>#N/A</v>
      </c>
      <c r="F78" s="66" t="e">
        <f>INDEX('Equip Group &amp; Type ref'!F:F,MATCH(V78,'Equip Group &amp; Type ref'!G:G,0))</f>
        <v>#N/A</v>
      </c>
      <c r="G78" s="83"/>
      <c r="H78" s="69" t="e">
        <f>INDEX('Equip Group &amp; Type ref'!$F:$H,MATCH(F78,'Equip Group &amp; Type ref'!$F:$F,0),MATCH(A78,'Equip Group &amp; Type ref'!$2:$2,0))</f>
        <v>#N/A</v>
      </c>
      <c r="I78" s="70" t="e">
        <f>VLOOKUP(F78,'Equip Group &amp; Type ref'!F:H,6,FALSE)</f>
        <v>#N/A</v>
      </c>
      <c r="J78" s="71" t="e">
        <f>CONCATENATE(D78,":",VLOOKUP(F78,'Equip Group &amp; Type ref'!F:G,2,FALSE),":",$W78)</f>
        <v>#N/A</v>
      </c>
      <c r="K78" s="84" t="e">
        <f t="shared" si="5"/>
        <v>#N/A</v>
      </c>
      <c r="L78" s="70" t="e">
        <f>INDEX('MFR_List ref'!$A:$A,MATCH($Z78,'MFR_List ref'!$B:$B,0))</f>
        <v>#N/A</v>
      </c>
      <c r="M78" s="76" t="e">
        <f t="shared" si="4"/>
        <v>#N/A</v>
      </c>
      <c r="N78" s="78"/>
      <c r="O78" s="85"/>
      <c r="P78" s="86"/>
      <c r="Q78" s="74"/>
      <c r="R78" s="35"/>
      <c r="S78" s="36"/>
      <c r="T78" s="98"/>
      <c r="U78" s="37"/>
      <c r="V78" s="37"/>
      <c r="W78" s="38"/>
      <c r="X78" s="38"/>
      <c r="Y78" s="38"/>
      <c r="Z78" s="35"/>
      <c r="AA78" s="40"/>
      <c r="AB78" s="41"/>
      <c r="AC78" s="42"/>
      <c r="AD78" s="34"/>
      <c r="AE78" s="39"/>
      <c r="AF78" s="39"/>
      <c r="AG78" s="39"/>
      <c r="AH78" s="34"/>
      <c r="AI78" s="39"/>
      <c r="AJ78" s="39"/>
      <c r="AK78" s="43"/>
      <c r="AL78" s="38"/>
      <c r="AM78" s="40"/>
      <c r="AN78" s="40"/>
      <c r="AO78" s="40"/>
      <c r="AP78" s="40"/>
      <c r="AQ78" s="39"/>
      <c r="AR78" s="39"/>
      <c r="AS78" s="39"/>
      <c r="AT78" s="39"/>
      <c r="AU78" s="39"/>
    </row>
    <row r="79" spans="1:47" s="26" customFormat="1" ht="39" customHeight="1" x14ac:dyDescent="0.25">
      <c r="A79" s="65" t="e">
        <f>VLOOKUP(D79,'Active-Bldg List ref'!$A:$E,4,FALSE)</f>
        <v>#N/A</v>
      </c>
      <c r="B79" s="65" t="e">
        <f>VLOOKUP(D79,'Active-Bldg List ref'!$A:$E,5,FALSE)</f>
        <v>#N/A</v>
      </c>
      <c r="C79" s="65" t="e">
        <f>VLOOKUP(D79,'Active-Bldg List ref'!$A:$B,2,FALSE)</f>
        <v>#N/A</v>
      </c>
      <c r="D79" s="65" t="e">
        <f>INDEX('Active-Bldg List ref'!$A:$A,MATCH(R79,'Active-Bldg List ref'!$C:$C,0))</f>
        <v>#N/A</v>
      </c>
      <c r="E79" s="65" t="e">
        <f>INDEX('Equip Group &amp; Type ref'!D:D,MATCH(U79,'Equip Group &amp; Type ref'!E:E,0))</f>
        <v>#N/A</v>
      </c>
      <c r="F79" s="66" t="e">
        <f>INDEX('Equip Group &amp; Type ref'!F:F,MATCH(V79,'Equip Group &amp; Type ref'!G:G,0))</f>
        <v>#N/A</v>
      </c>
      <c r="G79" s="83"/>
      <c r="H79" s="69" t="e">
        <f>INDEX('Equip Group &amp; Type ref'!$F:$H,MATCH(F79,'Equip Group &amp; Type ref'!$F:$F,0),MATCH(A79,'Equip Group &amp; Type ref'!$2:$2,0))</f>
        <v>#N/A</v>
      </c>
      <c r="I79" s="70" t="e">
        <f>VLOOKUP(F79,'Equip Group &amp; Type ref'!F:H,6,FALSE)</f>
        <v>#N/A</v>
      </c>
      <c r="J79" s="71" t="e">
        <f>CONCATENATE(D79,":",VLOOKUP(F79,'Equip Group &amp; Type ref'!F:G,2,FALSE),":",$W79)</f>
        <v>#N/A</v>
      </c>
      <c r="K79" s="84" t="e">
        <f t="shared" si="5"/>
        <v>#N/A</v>
      </c>
      <c r="L79" s="70" t="e">
        <f>INDEX('MFR_List ref'!$A:$A,MATCH($Z79,'MFR_List ref'!$B:$B,0))</f>
        <v>#N/A</v>
      </c>
      <c r="M79" s="76" t="e">
        <f t="shared" si="4"/>
        <v>#N/A</v>
      </c>
      <c r="N79" s="78"/>
      <c r="O79" s="85"/>
      <c r="P79" s="86"/>
      <c r="Q79" s="74"/>
      <c r="R79" s="35"/>
      <c r="S79" s="36"/>
      <c r="T79" s="98"/>
      <c r="U79" s="37"/>
      <c r="V79" s="37"/>
      <c r="W79" s="38"/>
      <c r="X79" s="38"/>
      <c r="Y79" s="38"/>
      <c r="Z79" s="35"/>
      <c r="AA79" s="40"/>
      <c r="AB79" s="41"/>
      <c r="AC79" s="42"/>
      <c r="AD79" s="34"/>
      <c r="AE79" s="39"/>
      <c r="AF79" s="39"/>
      <c r="AG79" s="39"/>
      <c r="AH79" s="34"/>
      <c r="AI79" s="39"/>
      <c r="AJ79" s="39"/>
      <c r="AK79" s="43"/>
      <c r="AL79" s="38"/>
      <c r="AM79" s="40"/>
      <c r="AN79" s="40"/>
      <c r="AO79" s="40"/>
      <c r="AP79" s="40"/>
      <c r="AQ79" s="39"/>
      <c r="AR79" s="39"/>
      <c r="AS79" s="39"/>
      <c r="AT79" s="39"/>
      <c r="AU79" s="39"/>
    </row>
    <row r="80" spans="1:47" s="26" customFormat="1" ht="39" customHeight="1" x14ac:dyDescent="0.25">
      <c r="A80" s="65" t="e">
        <f>VLOOKUP(D80,'Active-Bldg List ref'!$A:$E,4,FALSE)</f>
        <v>#N/A</v>
      </c>
      <c r="B80" s="65" t="e">
        <f>VLOOKUP(D80,'Active-Bldg List ref'!$A:$E,5,FALSE)</f>
        <v>#N/A</v>
      </c>
      <c r="C80" s="65" t="e">
        <f>VLOOKUP(D80,'Active-Bldg List ref'!$A:$B,2,FALSE)</f>
        <v>#N/A</v>
      </c>
      <c r="D80" s="65" t="e">
        <f>INDEX('Active-Bldg List ref'!$A:$A,MATCH(R80,'Active-Bldg List ref'!$C:$C,0))</f>
        <v>#N/A</v>
      </c>
      <c r="E80" s="65" t="e">
        <f>INDEX('Equip Group &amp; Type ref'!D:D,MATCH(U80,'Equip Group &amp; Type ref'!E:E,0))</f>
        <v>#N/A</v>
      </c>
      <c r="F80" s="66" t="e">
        <f>INDEX('Equip Group &amp; Type ref'!F:F,MATCH(V80,'Equip Group &amp; Type ref'!G:G,0))</f>
        <v>#N/A</v>
      </c>
      <c r="G80" s="83"/>
      <c r="H80" s="69" t="e">
        <f>INDEX('Equip Group &amp; Type ref'!$F:$H,MATCH(F80,'Equip Group &amp; Type ref'!$F:$F,0),MATCH(A80,'Equip Group &amp; Type ref'!$2:$2,0))</f>
        <v>#N/A</v>
      </c>
      <c r="I80" s="70" t="e">
        <f>VLOOKUP(F80,'Equip Group &amp; Type ref'!F:H,6,FALSE)</f>
        <v>#N/A</v>
      </c>
      <c r="J80" s="71" t="e">
        <f>CONCATENATE(D80,":",VLOOKUP(F80,'Equip Group &amp; Type ref'!F:G,2,FALSE),":",$W80)</f>
        <v>#N/A</v>
      </c>
      <c r="K80" s="84" t="e">
        <f t="shared" si="5"/>
        <v>#N/A</v>
      </c>
      <c r="L80" s="70" t="e">
        <f>INDEX('MFR_List ref'!$A:$A,MATCH($Z80,'MFR_List ref'!$B:$B,0))</f>
        <v>#N/A</v>
      </c>
      <c r="M80" s="76" t="e">
        <f t="shared" si="4"/>
        <v>#N/A</v>
      </c>
      <c r="N80" s="78"/>
      <c r="O80" s="85"/>
      <c r="P80" s="86"/>
      <c r="Q80" s="74"/>
      <c r="R80" s="35"/>
      <c r="S80" s="36"/>
      <c r="T80" s="98"/>
      <c r="U80" s="37"/>
      <c r="V80" s="37"/>
      <c r="W80" s="38"/>
      <c r="X80" s="38"/>
      <c r="Y80" s="38"/>
      <c r="Z80" s="35"/>
      <c r="AA80" s="40"/>
      <c r="AB80" s="41"/>
      <c r="AC80" s="42"/>
      <c r="AD80" s="34"/>
      <c r="AE80" s="39"/>
      <c r="AF80" s="39"/>
      <c r="AG80" s="39"/>
      <c r="AH80" s="34"/>
      <c r="AI80" s="39"/>
      <c r="AJ80" s="39"/>
      <c r="AK80" s="43"/>
      <c r="AL80" s="38"/>
      <c r="AM80" s="40"/>
      <c r="AN80" s="40"/>
      <c r="AO80" s="40"/>
      <c r="AP80" s="40"/>
      <c r="AQ80" s="39"/>
      <c r="AR80" s="39"/>
      <c r="AS80" s="39"/>
      <c r="AT80" s="39"/>
      <c r="AU80" s="39"/>
    </row>
    <row r="81" spans="1:47" s="26" customFormat="1" ht="39" customHeight="1" x14ac:dyDescent="0.25">
      <c r="A81" s="65" t="e">
        <f>VLOOKUP(D81,'Active-Bldg List ref'!$A:$E,4,FALSE)</f>
        <v>#N/A</v>
      </c>
      <c r="B81" s="65" t="e">
        <f>VLOOKUP(D81,'Active-Bldg List ref'!$A:$E,5,FALSE)</f>
        <v>#N/A</v>
      </c>
      <c r="C81" s="65" t="e">
        <f>VLOOKUP(D81,'Active-Bldg List ref'!$A:$B,2,FALSE)</f>
        <v>#N/A</v>
      </c>
      <c r="D81" s="65" t="e">
        <f>INDEX('Active-Bldg List ref'!$A:$A,MATCH(R81,'Active-Bldg List ref'!$C:$C,0))</f>
        <v>#N/A</v>
      </c>
      <c r="E81" s="65" t="e">
        <f>INDEX('Equip Group &amp; Type ref'!D:D,MATCH(U81,'Equip Group &amp; Type ref'!E:E,0))</f>
        <v>#N/A</v>
      </c>
      <c r="F81" s="66" t="e">
        <f>INDEX('Equip Group &amp; Type ref'!F:F,MATCH(V81,'Equip Group &amp; Type ref'!G:G,0))</f>
        <v>#N/A</v>
      </c>
      <c r="G81" s="83"/>
      <c r="H81" s="69" t="e">
        <f>INDEX('Equip Group &amp; Type ref'!$F:$H,MATCH(F81,'Equip Group &amp; Type ref'!$F:$F,0),MATCH(A81,'Equip Group &amp; Type ref'!$2:$2,0))</f>
        <v>#N/A</v>
      </c>
      <c r="I81" s="70" t="e">
        <f>VLOOKUP(F81,'Equip Group &amp; Type ref'!F:H,6,FALSE)</f>
        <v>#N/A</v>
      </c>
      <c r="J81" s="71" t="e">
        <f>CONCATENATE(D81,":",VLOOKUP(F81,'Equip Group &amp; Type ref'!F:G,2,FALSE),":",$W81)</f>
        <v>#N/A</v>
      </c>
      <c r="K81" s="84" t="e">
        <f t="shared" si="5"/>
        <v>#N/A</v>
      </c>
      <c r="L81" s="70" t="e">
        <f>INDEX('MFR_List ref'!$A:$A,MATCH($Z81,'MFR_List ref'!$B:$B,0))</f>
        <v>#N/A</v>
      </c>
      <c r="M81" s="76" t="e">
        <f t="shared" si="4"/>
        <v>#N/A</v>
      </c>
      <c r="N81" s="78"/>
      <c r="O81" s="85"/>
      <c r="P81" s="86"/>
      <c r="Q81" s="74"/>
      <c r="R81" s="35"/>
      <c r="S81" s="36"/>
      <c r="T81" s="98"/>
      <c r="U81" s="37"/>
      <c r="V81" s="37"/>
      <c r="W81" s="38"/>
      <c r="X81" s="38"/>
      <c r="Y81" s="38"/>
      <c r="Z81" s="35"/>
      <c r="AA81" s="40"/>
      <c r="AB81" s="41"/>
      <c r="AC81" s="42"/>
      <c r="AD81" s="34"/>
      <c r="AE81" s="39"/>
      <c r="AF81" s="39"/>
      <c r="AG81" s="39"/>
      <c r="AH81" s="34"/>
      <c r="AI81" s="39"/>
      <c r="AJ81" s="39"/>
      <c r="AK81" s="43"/>
      <c r="AL81" s="38"/>
      <c r="AM81" s="40"/>
      <c r="AN81" s="40"/>
      <c r="AO81" s="40"/>
      <c r="AP81" s="40"/>
      <c r="AQ81" s="39"/>
      <c r="AR81" s="39"/>
      <c r="AS81" s="39"/>
      <c r="AT81" s="39"/>
      <c r="AU81" s="39"/>
    </row>
    <row r="82" spans="1:47" s="26" customFormat="1" ht="39" customHeight="1" x14ac:dyDescent="0.25">
      <c r="A82" s="65" t="e">
        <f>VLOOKUP(D82,'Active-Bldg List ref'!$A:$E,4,FALSE)</f>
        <v>#N/A</v>
      </c>
      <c r="B82" s="65" t="e">
        <f>VLOOKUP(D82,'Active-Bldg List ref'!$A:$E,5,FALSE)</f>
        <v>#N/A</v>
      </c>
      <c r="C82" s="65" t="e">
        <f>VLOOKUP(D82,'Active-Bldg List ref'!$A:$B,2,FALSE)</f>
        <v>#N/A</v>
      </c>
      <c r="D82" s="65" t="e">
        <f>INDEX('Active-Bldg List ref'!$A:$A,MATCH(R82,'Active-Bldg List ref'!$C:$C,0))</f>
        <v>#N/A</v>
      </c>
      <c r="E82" s="65" t="e">
        <f>INDEX('Equip Group &amp; Type ref'!D:D,MATCH(U82,'Equip Group &amp; Type ref'!E:E,0))</f>
        <v>#N/A</v>
      </c>
      <c r="F82" s="66" t="e">
        <f>INDEX('Equip Group &amp; Type ref'!F:F,MATCH(V82,'Equip Group &amp; Type ref'!G:G,0))</f>
        <v>#N/A</v>
      </c>
      <c r="G82" s="83"/>
      <c r="H82" s="69" t="e">
        <f>INDEX('Equip Group &amp; Type ref'!$F:$H,MATCH(F82,'Equip Group &amp; Type ref'!$F:$F,0),MATCH(A82,'Equip Group &amp; Type ref'!$2:$2,0))</f>
        <v>#N/A</v>
      </c>
      <c r="I82" s="70" t="e">
        <f>VLOOKUP(F82,'Equip Group &amp; Type ref'!F:H,6,FALSE)</f>
        <v>#N/A</v>
      </c>
      <c r="J82" s="71" t="e">
        <f>CONCATENATE(D82,":",VLOOKUP(F82,'Equip Group &amp; Type ref'!F:G,2,FALSE),":",$W82)</f>
        <v>#N/A</v>
      </c>
      <c r="K82" s="84" t="e">
        <f t="shared" si="5"/>
        <v>#N/A</v>
      </c>
      <c r="L82" s="70" t="e">
        <f>INDEX('MFR_List ref'!$A:$A,MATCH($Z82,'MFR_List ref'!$B:$B,0))</f>
        <v>#N/A</v>
      </c>
      <c r="M82" s="76" t="e">
        <f t="shared" si="4"/>
        <v>#N/A</v>
      </c>
      <c r="N82" s="78"/>
      <c r="O82" s="85"/>
      <c r="P82" s="86"/>
      <c r="Q82" s="74"/>
      <c r="R82" s="35"/>
      <c r="S82" s="36"/>
      <c r="T82" s="98"/>
      <c r="U82" s="37"/>
      <c r="V82" s="37"/>
      <c r="W82" s="38"/>
      <c r="X82" s="38"/>
      <c r="Y82" s="38"/>
      <c r="Z82" s="35"/>
      <c r="AA82" s="40"/>
      <c r="AB82" s="41"/>
      <c r="AC82" s="42"/>
      <c r="AD82" s="34"/>
      <c r="AE82" s="39"/>
      <c r="AF82" s="39"/>
      <c r="AG82" s="39"/>
      <c r="AH82" s="34"/>
      <c r="AI82" s="39"/>
      <c r="AJ82" s="39"/>
      <c r="AK82" s="43"/>
      <c r="AL82" s="38"/>
      <c r="AM82" s="40"/>
      <c r="AN82" s="40"/>
      <c r="AO82" s="40"/>
      <c r="AP82" s="40"/>
      <c r="AQ82" s="39"/>
      <c r="AR82" s="39"/>
      <c r="AS82" s="39"/>
      <c r="AT82" s="39"/>
      <c r="AU82" s="39"/>
    </row>
    <row r="83" spans="1:47" s="26" customFormat="1" ht="39" customHeight="1" x14ac:dyDescent="0.25">
      <c r="A83" s="65" t="e">
        <f>VLOOKUP(D83,'Active-Bldg List ref'!$A:$E,4,FALSE)</f>
        <v>#N/A</v>
      </c>
      <c r="B83" s="65" t="e">
        <f>VLOOKUP(D83,'Active-Bldg List ref'!$A:$E,5,FALSE)</f>
        <v>#N/A</v>
      </c>
      <c r="C83" s="65" t="e">
        <f>VLOOKUP(D83,'Active-Bldg List ref'!$A:$B,2,FALSE)</f>
        <v>#N/A</v>
      </c>
      <c r="D83" s="65" t="e">
        <f>INDEX('Active-Bldg List ref'!$A:$A,MATCH(R83,'Active-Bldg List ref'!$C:$C,0))</f>
        <v>#N/A</v>
      </c>
      <c r="E83" s="65" t="e">
        <f>INDEX('Equip Group &amp; Type ref'!D:D,MATCH(U83,'Equip Group &amp; Type ref'!E:E,0))</f>
        <v>#N/A</v>
      </c>
      <c r="F83" s="66" t="e">
        <f>INDEX('Equip Group &amp; Type ref'!F:F,MATCH(V83,'Equip Group &amp; Type ref'!G:G,0))</f>
        <v>#N/A</v>
      </c>
      <c r="G83" s="83"/>
      <c r="H83" s="69" t="e">
        <f>INDEX('Equip Group &amp; Type ref'!$F:$H,MATCH(F83,'Equip Group &amp; Type ref'!$F:$F,0),MATCH(A83,'Equip Group &amp; Type ref'!$2:$2,0))</f>
        <v>#N/A</v>
      </c>
      <c r="I83" s="70" t="e">
        <f>VLOOKUP(F83,'Equip Group &amp; Type ref'!F:H,6,FALSE)</f>
        <v>#N/A</v>
      </c>
      <c r="J83" s="71" t="e">
        <f>CONCATENATE(D83,":",VLOOKUP(F83,'Equip Group &amp; Type ref'!F:G,2,FALSE),":",$W83)</f>
        <v>#N/A</v>
      </c>
      <c r="K83" s="84" t="e">
        <f t="shared" si="5"/>
        <v>#N/A</v>
      </c>
      <c r="L83" s="70" t="e">
        <f>INDEX('MFR_List ref'!$A:$A,MATCH($Z83,'MFR_List ref'!$B:$B,0))</f>
        <v>#N/A</v>
      </c>
      <c r="M83" s="76" t="e">
        <f t="shared" si="4"/>
        <v>#N/A</v>
      </c>
      <c r="N83" s="78"/>
      <c r="O83" s="85"/>
      <c r="P83" s="86"/>
      <c r="Q83" s="74"/>
      <c r="R83" s="35"/>
      <c r="S83" s="36"/>
      <c r="T83" s="98"/>
      <c r="U83" s="37"/>
      <c r="V83" s="37"/>
      <c r="W83" s="38"/>
      <c r="X83" s="38"/>
      <c r="Y83" s="38"/>
      <c r="Z83" s="35"/>
      <c r="AA83" s="40"/>
      <c r="AB83" s="41"/>
      <c r="AC83" s="42"/>
      <c r="AD83" s="34"/>
      <c r="AE83" s="39"/>
      <c r="AF83" s="39"/>
      <c r="AG83" s="39"/>
      <c r="AH83" s="34"/>
      <c r="AI83" s="39"/>
      <c r="AJ83" s="39"/>
      <c r="AK83" s="43"/>
      <c r="AL83" s="38"/>
      <c r="AM83" s="40"/>
      <c r="AN83" s="40"/>
      <c r="AO83" s="40"/>
      <c r="AP83" s="40"/>
      <c r="AQ83" s="39"/>
      <c r="AR83" s="39"/>
      <c r="AS83" s="39"/>
      <c r="AT83" s="39"/>
      <c r="AU83" s="39"/>
    </row>
    <row r="84" spans="1:47" s="26" customFormat="1" ht="39" customHeight="1" x14ac:dyDescent="0.25">
      <c r="A84" s="65" t="e">
        <f>VLOOKUP(D84,'Active-Bldg List ref'!$A:$E,4,FALSE)</f>
        <v>#N/A</v>
      </c>
      <c r="B84" s="65" t="e">
        <f>VLOOKUP(D84,'Active-Bldg List ref'!$A:$E,5,FALSE)</f>
        <v>#N/A</v>
      </c>
      <c r="C84" s="65" t="e">
        <f>VLOOKUP(D84,'Active-Bldg List ref'!$A:$B,2,FALSE)</f>
        <v>#N/A</v>
      </c>
      <c r="D84" s="65" t="e">
        <f>INDEX('Active-Bldg List ref'!$A:$A,MATCH(R84,'Active-Bldg List ref'!$C:$C,0))</f>
        <v>#N/A</v>
      </c>
      <c r="E84" s="65" t="e">
        <f>INDEX('Equip Group &amp; Type ref'!D:D,MATCH(U84,'Equip Group &amp; Type ref'!E:E,0))</f>
        <v>#N/A</v>
      </c>
      <c r="F84" s="66" t="e">
        <f>INDEX('Equip Group &amp; Type ref'!F:F,MATCH(V84,'Equip Group &amp; Type ref'!G:G,0))</f>
        <v>#N/A</v>
      </c>
      <c r="G84" s="83"/>
      <c r="H84" s="69" t="e">
        <f>INDEX('Equip Group &amp; Type ref'!$F:$H,MATCH(F84,'Equip Group &amp; Type ref'!$F:$F,0),MATCH(A84,'Equip Group &amp; Type ref'!$2:$2,0))</f>
        <v>#N/A</v>
      </c>
      <c r="I84" s="70" t="e">
        <f>VLOOKUP(F84,'Equip Group &amp; Type ref'!F:H,6,FALSE)</f>
        <v>#N/A</v>
      </c>
      <c r="J84" s="71" t="e">
        <f>CONCATENATE(D84,":",VLOOKUP(F84,'Equip Group &amp; Type ref'!F:G,2,FALSE),":",$W84)</f>
        <v>#N/A</v>
      </c>
      <c r="K84" s="84" t="e">
        <f t="shared" si="5"/>
        <v>#N/A</v>
      </c>
      <c r="L84" s="70" t="e">
        <f>INDEX('MFR_List ref'!$A:$A,MATCH($Z84,'MFR_List ref'!$B:$B,0))</f>
        <v>#N/A</v>
      </c>
      <c r="M84" s="76" t="e">
        <f t="shared" si="4"/>
        <v>#N/A</v>
      </c>
      <c r="N84" s="78"/>
      <c r="O84" s="85"/>
      <c r="P84" s="86"/>
      <c r="Q84" s="74"/>
      <c r="R84" s="35"/>
      <c r="S84" s="36"/>
      <c r="T84" s="98"/>
      <c r="U84" s="37"/>
      <c r="V84" s="37"/>
      <c r="W84" s="38"/>
      <c r="X84" s="38"/>
      <c r="Y84" s="38"/>
      <c r="Z84" s="35"/>
      <c r="AA84" s="40"/>
      <c r="AB84" s="41"/>
      <c r="AC84" s="42"/>
      <c r="AD84" s="34"/>
      <c r="AE84" s="39"/>
      <c r="AF84" s="39"/>
      <c r="AG84" s="39"/>
      <c r="AH84" s="34"/>
      <c r="AI84" s="39"/>
      <c r="AJ84" s="39"/>
      <c r="AK84" s="43"/>
      <c r="AL84" s="38"/>
      <c r="AM84" s="40"/>
      <c r="AN84" s="40"/>
      <c r="AO84" s="40"/>
      <c r="AP84" s="40"/>
      <c r="AQ84" s="39"/>
      <c r="AR84" s="39"/>
      <c r="AS84" s="39"/>
      <c r="AT84" s="39"/>
      <c r="AU84" s="39"/>
    </row>
    <row r="85" spans="1:47" s="26" customFormat="1" ht="39" customHeight="1" x14ac:dyDescent="0.25">
      <c r="A85" s="65" t="e">
        <f>VLOOKUP(D85,'Active-Bldg List ref'!$A:$E,4,FALSE)</f>
        <v>#N/A</v>
      </c>
      <c r="B85" s="65" t="e">
        <f>VLOOKUP(D85,'Active-Bldg List ref'!$A:$E,5,FALSE)</f>
        <v>#N/A</v>
      </c>
      <c r="C85" s="65" t="e">
        <f>VLOOKUP(D85,'Active-Bldg List ref'!$A:$B,2,FALSE)</f>
        <v>#N/A</v>
      </c>
      <c r="D85" s="65" t="e">
        <f>INDEX('Active-Bldg List ref'!$A:$A,MATCH(R85,'Active-Bldg List ref'!$C:$C,0))</f>
        <v>#N/A</v>
      </c>
      <c r="E85" s="65" t="e">
        <f>INDEX('Equip Group &amp; Type ref'!D:D,MATCH(U85,'Equip Group &amp; Type ref'!E:E,0))</f>
        <v>#N/A</v>
      </c>
      <c r="F85" s="66" t="e">
        <f>INDEX('Equip Group &amp; Type ref'!F:F,MATCH(V85,'Equip Group &amp; Type ref'!G:G,0))</f>
        <v>#N/A</v>
      </c>
      <c r="G85" s="83"/>
      <c r="H85" s="69" t="e">
        <f>INDEX('Equip Group &amp; Type ref'!$F:$H,MATCH(F85,'Equip Group &amp; Type ref'!$F:$F,0),MATCH(A85,'Equip Group &amp; Type ref'!$2:$2,0))</f>
        <v>#N/A</v>
      </c>
      <c r="I85" s="70" t="e">
        <f>VLOOKUP(F85,'Equip Group &amp; Type ref'!F:H,6,FALSE)</f>
        <v>#N/A</v>
      </c>
      <c r="J85" s="71" t="e">
        <f>CONCATENATE(D85,":",VLOOKUP(F85,'Equip Group &amp; Type ref'!F:G,2,FALSE),":",$W85)</f>
        <v>#N/A</v>
      </c>
      <c r="K85" s="84" t="e">
        <f t="shared" si="5"/>
        <v>#N/A</v>
      </c>
      <c r="L85" s="70" t="e">
        <f>INDEX('MFR_List ref'!$A:$A,MATCH($Z85,'MFR_List ref'!$B:$B,0))</f>
        <v>#N/A</v>
      </c>
      <c r="M85" s="76" t="e">
        <f t="shared" si="4"/>
        <v>#N/A</v>
      </c>
      <c r="N85" s="78"/>
      <c r="O85" s="85"/>
      <c r="P85" s="86"/>
      <c r="Q85" s="74"/>
      <c r="R85" s="35"/>
      <c r="S85" s="36"/>
      <c r="T85" s="98"/>
      <c r="U85" s="37"/>
      <c r="V85" s="37"/>
      <c r="W85" s="38"/>
      <c r="X85" s="38"/>
      <c r="Y85" s="38"/>
      <c r="Z85" s="35"/>
      <c r="AA85" s="40"/>
      <c r="AB85" s="41"/>
      <c r="AC85" s="42"/>
      <c r="AD85" s="34"/>
      <c r="AE85" s="39"/>
      <c r="AF85" s="39"/>
      <c r="AG85" s="39"/>
      <c r="AH85" s="34"/>
      <c r="AI85" s="39"/>
      <c r="AJ85" s="39"/>
      <c r="AK85" s="43"/>
      <c r="AL85" s="38"/>
      <c r="AM85" s="40"/>
      <c r="AN85" s="40"/>
      <c r="AO85" s="40"/>
      <c r="AP85" s="40"/>
      <c r="AQ85" s="39"/>
      <c r="AR85" s="39"/>
      <c r="AS85" s="39"/>
      <c r="AT85" s="39"/>
      <c r="AU85" s="39"/>
    </row>
    <row r="86" spans="1:47" s="26" customFormat="1" ht="39" customHeight="1" x14ac:dyDescent="0.25">
      <c r="A86" s="65" t="e">
        <f>VLOOKUP(D86,'Active-Bldg List ref'!$A:$E,4,FALSE)</f>
        <v>#N/A</v>
      </c>
      <c r="B86" s="65" t="e">
        <f>VLOOKUP(D86,'Active-Bldg List ref'!$A:$E,5,FALSE)</f>
        <v>#N/A</v>
      </c>
      <c r="C86" s="65" t="e">
        <f>VLOOKUP(D86,'Active-Bldg List ref'!$A:$B,2,FALSE)</f>
        <v>#N/A</v>
      </c>
      <c r="D86" s="65" t="e">
        <f>INDEX('Active-Bldg List ref'!$A:$A,MATCH(R86,'Active-Bldg List ref'!$C:$C,0))</f>
        <v>#N/A</v>
      </c>
      <c r="E86" s="65" t="e">
        <f>INDEX('Equip Group &amp; Type ref'!D:D,MATCH(U86,'Equip Group &amp; Type ref'!E:E,0))</f>
        <v>#N/A</v>
      </c>
      <c r="F86" s="66" t="e">
        <f>INDEX('Equip Group &amp; Type ref'!F:F,MATCH(V86,'Equip Group &amp; Type ref'!G:G,0))</f>
        <v>#N/A</v>
      </c>
      <c r="G86" s="83"/>
      <c r="H86" s="69" t="e">
        <f>INDEX('Equip Group &amp; Type ref'!$F:$H,MATCH(F86,'Equip Group &amp; Type ref'!$F:$F,0),MATCH(A86,'Equip Group &amp; Type ref'!$2:$2,0))</f>
        <v>#N/A</v>
      </c>
      <c r="I86" s="70" t="e">
        <f>VLOOKUP(F86,'Equip Group &amp; Type ref'!F:H,6,FALSE)</f>
        <v>#N/A</v>
      </c>
      <c r="J86" s="71" t="e">
        <f>CONCATENATE(D86,":",VLOOKUP(F86,'Equip Group &amp; Type ref'!F:G,2,FALSE),":",$W86)</f>
        <v>#N/A</v>
      </c>
      <c r="K86" s="84" t="e">
        <f t="shared" si="5"/>
        <v>#N/A</v>
      </c>
      <c r="L86" s="70" t="e">
        <f>INDEX('MFR_List ref'!$A:$A,MATCH($Z86,'MFR_List ref'!$B:$B,0))</f>
        <v>#N/A</v>
      </c>
      <c r="M86" s="76" t="e">
        <f t="shared" si="4"/>
        <v>#N/A</v>
      </c>
      <c r="N86" s="78"/>
      <c r="O86" s="85"/>
      <c r="P86" s="86"/>
      <c r="Q86" s="74"/>
      <c r="R86" s="35"/>
      <c r="S86" s="36"/>
      <c r="T86" s="98"/>
      <c r="U86" s="37"/>
      <c r="V86" s="37"/>
      <c r="W86" s="38"/>
      <c r="X86" s="38"/>
      <c r="Y86" s="38"/>
      <c r="Z86" s="35"/>
      <c r="AA86" s="40"/>
      <c r="AB86" s="41"/>
      <c r="AC86" s="42"/>
      <c r="AD86" s="34"/>
      <c r="AE86" s="39"/>
      <c r="AF86" s="39"/>
      <c r="AG86" s="39"/>
      <c r="AH86" s="34"/>
      <c r="AI86" s="39"/>
      <c r="AJ86" s="39"/>
      <c r="AK86" s="43"/>
      <c r="AL86" s="38"/>
      <c r="AM86" s="40"/>
      <c r="AN86" s="40"/>
      <c r="AO86" s="40"/>
      <c r="AP86" s="40"/>
      <c r="AQ86" s="39"/>
      <c r="AR86" s="39"/>
      <c r="AS86" s="39"/>
      <c r="AT86" s="39"/>
      <c r="AU86" s="39"/>
    </row>
    <row r="87" spans="1:47" s="26" customFormat="1" ht="39" customHeight="1" x14ac:dyDescent="0.25">
      <c r="A87" s="65" t="e">
        <f>VLOOKUP(D87,'Active-Bldg List ref'!$A:$E,4,FALSE)</f>
        <v>#N/A</v>
      </c>
      <c r="B87" s="65" t="e">
        <f>VLOOKUP(D87,'Active-Bldg List ref'!$A:$E,5,FALSE)</f>
        <v>#N/A</v>
      </c>
      <c r="C87" s="65" t="e">
        <f>VLOOKUP(D87,'Active-Bldg List ref'!$A:$B,2,FALSE)</f>
        <v>#N/A</v>
      </c>
      <c r="D87" s="65" t="e">
        <f>INDEX('Active-Bldg List ref'!$A:$A,MATCH(R87,'Active-Bldg List ref'!$C:$C,0))</f>
        <v>#N/A</v>
      </c>
      <c r="E87" s="65" t="e">
        <f>INDEX('Equip Group &amp; Type ref'!D:D,MATCH(U87,'Equip Group &amp; Type ref'!E:E,0))</f>
        <v>#N/A</v>
      </c>
      <c r="F87" s="66" t="e">
        <f>INDEX('Equip Group &amp; Type ref'!F:F,MATCH(V87,'Equip Group &amp; Type ref'!G:G,0))</f>
        <v>#N/A</v>
      </c>
      <c r="G87" s="83"/>
      <c r="H87" s="69" t="e">
        <f>INDEX('Equip Group &amp; Type ref'!$F:$H,MATCH(F87,'Equip Group &amp; Type ref'!$F:$F,0),MATCH(A87,'Equip Group &amp; Type ref'!$2:$2,0))</f>
        <v>#N/A</v>
      </c>
      <c r="I87" s="70" t="e">
        <f>VLOOKUP(F87,'Equip Group &amp; Type ref'!F:H,6,FALSE)</f>
        <v>#N/A</v>
      </c>
      <c r="J87" s="71" t="e">
        <f>CONCATENATE(D87,":",VLOOKUP(F87,'Equip Group &amp; Type ref'!F:G,2,FALSE),":",$W87)</f>
        <v>#N/A</v>
      </c>
      <c r="K87" s="84" t="e">
        <f t="shared" si="5"/>
        <v>#N/A</v>
      </c>
      <c r="L87" s="70" t="e">
        <f>INDEX('MFR_List ref'!$A:$A,MATCH($Z87,'MFR_List ref'!$B:$B,0))</f>
        <v>#N/A</v>
      </c>
      <c r="M87" s="76" t="e">
        <f t="shared" si="4"/>
        <v>#N/A</v>
      </c>
      <c r="N87" s="78"/>
      <c r="O87" s="85"/>
      <c r="P87" s="86"/>
      <c r="Q87" s="74"/>
      <c r="R87" s="35"/>
      <c r="S87" s="36"/>
      <c r="T87" s="98"/>
      <c r="U87" s="37"/>
      <c r="V87" s="37"/>
      <c r="W87" s="38"/>
      <c r="X87" s="38"/>
      <c r="Y87" s="38"/>
      <c r="Z87" s="35"/>
      <c r="AA87" s="40"/>
      <c r="AB87" s="41"/>
      <c r="AC87" s="42"/>
      <c r="AD87" s="34"/>
      <c r="AE87" s="39"/>
      <c r="AF87" s="39"/>
      <c r="AG87" s="39"/>
      <c r="AH87" s="34"/>
      <c r="AI87" s="39"/>
      <c r="AJ87" s="39"/>
      <c r="AK87" s="43"/>
      <c r="AL87" s="38"/>
      <c r="AM87" s="40"/>
      <c r="AN87" s="40"/>
      <c r="AO87" s="40"/>
      <c r="AP87" s="40"/>
      <c r="AQ87" s="39"/>
      <c r="AR87" s="39"/>
      <c r="AS87" s="39"/>
      <c r="AT87" s="39"/>
      <c r="AU87" s="39"/>
    </row>
    <row r="88" spans="1:47" s="26" customFormat="1" ht="39" customHeight="1" x14ac:dyDescent="0.25">
      <c r="A88" s="65" t="e">
        <f>VLOOKUP(D88,'Active-Bldg List ref'!$A:$E,4,FALSE)</f>
        <v>#N/A</v>
      </c>
      <c r="B88" s="65" t="e">
        <f>VLOOKUP(D88,'Active-Bldg List ref'!$A:$E,5,FALSE)</f>
        <v>#N/A</v>
      </c>
      <c r="C88" s="65" t="e">
        <f>VLOOKUP(D88,'Active-Bldg List ref'!$A:$B,2,FALSE)</f>
        <v>#N/A</v>
      </c>
      <c r="D88" s="65" t="e">
        <f>INDEX('Active-Bldg List ref'!$A:$A,MATCH(R88,'Active-Bldg List ref'!$C:$C,0))</f>
        <v>#N/A</v>
      </c>
      <c r="E88" s="65" t="e">
        <f>INDEX('Equip Group &amp; Type ref'!D:D,MATCH(U88,'Equip Group &amp; Type ref'!E:E,0))</f>
        <v>#N/A</v>
      </c>
      <c r="F88" s="66" t="e">
        <f>INDEX('Equip Group &amp; Type ref'!F:F,MATCH(V88,'Equip Group &amp; Type ref'!G:G,0))</f>
        <v>#N/A</v>
      </c>
      <c r="G88" s="83"/>
      <c r="H88" s="69" t="e">
        <f>INDEX('Equip Group &amp; Type ref'!$F:$H,MATCH(F88,'Equip Group &amp; Type ref'!$F:$F,0),MATCH(A88,'Equip Group &amp; Type ref'!$2:$2,0))</f>
        <v>#N/A</v>
      </c>
      <c r="I88" s="70" t="e">
        <f>VLOOKUP(F88,'Equip Group &amp; Type ref'!F:H,6,FALSE)</f>
        <v>#N/A</v>
      </c>
      <c r="J88" s="71" t="e">
        <f>CONCATENATE(D88,":",VLOOKUP(F88,'Equip Group &amp; Type ref'!F:G,2,FALSE),":",$W88)</f>
        <v>#N/A</v>
      </c>
      <c r="K88" s="84" t="e">
        <f t="shared" si="5"/>
        <v>#N/A</v>
      </c>
      <c r="L88" s="70" t="e">
        <f>INDEX('MFR_List ref'!$A:$A,MATCH($Z88,'MFR_List ref'!$B:$B,0))</f>
        <v>#N/A</v>
      </c>
      <c r="M88" s="76" t="e">
        <f t="shared" si="4"/>
        <v>#N/A</v>
      </c>
      <c r="N88" s="78"/>
      <c r="O88" s="85"/>
      <c r="P88" s="86"/>
      <c r="Q88" s="74"/>
      <c r="R88" s="35"/>
      <c r="S88" s="36"/>
      <c r="T88" s="98"/>
      <c r="U88" s="37"/>
      <c r="V88" s="37"/>
      <c r="W88" s="38"/>
      <c r="X88" s="38"/>
      <c r="Y88" s="38"/>
      <c r="Z88" s="35"/>
      <c r="AA88" s="40"/>
      <c r="AB88" s="41"/>
      <c r="AC88" s="42"/>
      <c r="AD88" s="34"/>
      <c r="AE88" s="39"/>
      <c r="AF88" s="39"/>
      <c r="AG88" s="39"/>
      <c r="AH88" s="34"/>
      <c r="AI88" s="39"/>
      <c r="AJ88" s="39"/>
      <c r="AK88" s="43"/>
      <c r="AL88" s="38"/>
      <c r="AM88" s="40"/>
      <c r="AN88" s="40"/>
      <c r="AO88" s="40"/>
      <c r="AP88" s="40"/>
      <c r="AQ88" s="39"/>
      <c r="AR88" s="39"/>
      <c r="AS88" s="39"/>
      <c r="AT88" s="39"/>
      <c r="AU88" s="39"/>
    </row>
    <row r="89" spans="1:47" s="26" customFormat="1" ht="39" customHeight="1" x14ac:dyDescent="0.25">
      <c r="A89" s="65" t="e">
        <f>VLOOKUP(D89,'Active-Bldg List ref'!$A:$E,4,FALSE)</f>
        <v>#N/A</v>
      </c>
      <c r="B89" s="65" t="e">
        <f>VLOOKUP(D89,'Active-Bldg List ref'!$A:$E,5,FALSE)</f>
        <v>#N/A</v>
      </c>
      <c r="C89" s="65" t="e">
        <f>VLOOKUP(D89,'Active-Bldg List ref'!$A:$B,2,FALSE)</f>
        <v>#N/A</v>
      </c>
      <c r="D89" s="65" t="e">
        <f>INDEX('Active-Bldg List ref'!$A:$A,MATCH(R89,'Active-Bldg List ref'!$C:$C,0))</f>
        <v>#N/A</v>
      </c>
      <c r="E89" s="65" t="e">
        <f>INDEX('Equip Group &amp; Type ref'!D:D,MATCH(U89,'Equip Group &amp; Type ref'!E:E,0))</f>
        <v>#N/A</v>
      </c>
      <c r="F89" s="66" t="e">
        <f>INDEX('Equip Group &amp; Type ref'!F:F,MATCH(V89,'Equip Group &amp; Type ref'!G:G,0))</f>
        <v>#N/A</v>
      </c>
      <c r="G89" s="83"/>
      <c r="H89" s="69" t="e">
        <f>INDEX('Equip Group &amp; Type ref'!$F:$H,MATCH(F89,'Equip Group &amp; Type ref'!$F:$F,0),MATCH(A89,'Equip Group &amp; Type ref'!$2:$2,0))</f>
        <v>#N/A</v>
      </c>
      <c r="I89" s="70" t="e">
        <f>VLOOKUP(F89,'Equip Group &amp; Type ref'!F:H,6,FALSE)</f>
        <v>#N/A</v>
      </c>
      <c r="J89" s="71" t="e">
        <f>CONCATENATE(D89,":",VLOOKUP(F89,'Equip Group &amp; Type ref'!F:G,2,FALSE),":",$W89)</f>
        <v>#N/A</v>
      </c>
      <c r="K89" s="84" t="e">
        <f t="shared" si="5"/>
        <v>#N/A</v>
      </c>
      <c r="L89" s="70" t="e">
        <f>INDEX('MFR_List ref'!$A:$A,MATCH($Z89,'MFR_List ref'!$B:$B,0))</f>
        <v>#N/A</v>
      </c>
      <c r="M89" s="76" t="e">
        <f t="shared" si="4"/>
        <v>#N/A</v>
      </c>
      <c r="N89" s="78"/>
      <c r="O89" s="85"/>
      <c r="P89" s="86"/>
      <c r="Q89" s="74"/>
      <c r="R89" s="35"/>
      <c r="S89" s="36"/>
      <c r="T89" s="98"/>
      <c r="U89" s="37"/>
      <c r="V89" s="37"/>
      <c r="W89" s="38"/>
      <c r="X89" s="38"/>
      <c r="Y89" s="38"/>
      <c r="Z89" s="35"/>
      <c r="AA89" s="40"/>
      <c r="AB89" s="41"/>
      <c r="AC89" s="42"/>
      <c r="AD89" s="34"/>
      <c r="AE89" s="39"/>
      <c r="AF89" s="39"/>
      <c r="AG89" s="39"/>
      <c r="AH89" s="34"/>
      <c r="AI89" s="39"/>
      <c r="AJ89" s="39"/>
      <c r="AK89" s="43"/>
      <c r="AL89" s="38"/>
      <c r="AM89" s="40"/>
      <c r="AN89" s="40"/>
      <c r="AO89" s="40"/>
      <c r="AP89" s="40"/>
      <c r="AQ89" s="39"/>
      <c r="AR89" s="39"/>
      <c r="AS89" s="39"/>
      <c r="AT89" s="39"/>
      <c r="AU89" s="39"/>
    </row>
    <row r="90" spans="1:47" s="26" customFormat="1" ht="39" customHeight="1" x14ac:dyDescent="0.25">
      <c r="A90" s="65" t="e">
        <f>VLOOKUP(D90,'Active-Bldg List ref'!$A:$E,4,FALSE)</f>
        <v>#N/A</v>
      </c>
      <c r="B90" s="65" t="e">
        <f>VLOOKUP(D90,'Active-Bldg List ref'!$A:$E,5,FALSE)</f>
        <v>#N/A</v>
      </c>
      <c r="C90" s="65" t="e">
        <f>VLOOKUP(D90,'Active-Bldg List ref'!$A:$B,2,FALSE)</f>
        <v>#N/A</v>
      </c>
      <c r="D90" s="65" t="e">
        <f>INDEX('Active-Bldg List ref'!$A:$A,MATCH(R90,'Active-Bldg List ref'!$C:$C,0))</f>
        <v>#N/A</v>
      </c>
      <c r="E90" s="65" t="e">
        <f>INDEX('Equip Group &amp; Type ref'!D:D,MATCH(U90,'Equip Group &amp; Type ref'!E:E,0))</f>
        <v>#N/A</v>
      </c>
      <c r="F90" s="66" t="e">
        <f>INDEX('Equip Group &amp; Type ref'!F:F,MATCH(V90,'Equip Group &amp; Type ref'!G:G,0))</f>
        <v>#N/A</v>
      </c>
      <c r="G90" s="83"/>
      <c r="H90" s="69" t="e">
        <f>INDEX('Equip Group &amp; Type ref'!$F:$H,MATCH(F90,'Equip Group &amp; Type ref'!$F:$F,0),MATCH(A90,'Equip Group &amp; Type ref'!$2:$2,0))</f>
        <v>#N/A</v>
      </c>
      <c r="I90" s="70" t="e">
        <f>VLOOKUP(F90,'Equip Group &amp; Type ref'!F:H,6,FALSE)</f>
        <v>#N/A</v>
      </c>
      <c r="J90" s="71" t="e">
        <f>CONCATENATE(D90,":",VLOOKUP(F90,'Equip Group &amp; Type ref'!F:G,2,FALSE),":",$W90)</f>
        <v>#N/A</v>
      </c>
      <c r="K90" s="84" t="e">
        <f t="shared" si="5"/>
        <v>#N/A</v>
      </c>
      <c r="L90" s="70" t="e">
        <f>INDEX('MFR_List ref'!$A:$A,MATCH($Z90,'MFR_List ref'!$B:$B,0))</f>
        <v>#N/A</v>
      </c>
      <c r="M90" s="76" t="e">
        <f t="shared" si="4"/>
        <v>#N/A</v>
      </c>
      <c r="N90" s="78"/>
      <c r="O90" s="85"/>
      <c r="P90" s="86"/>
      <c r="Q90" s="74"/>
      <c r="R90" s="35"/>
      <c r="S90" s="36"/>
      <c r="T90" s="98"/>
      <c r="U90" s="37"/>
      <c r="V90" s="37"/>
      <c r="W90" s="38"/>
      <c r="X90" s="38"/>
      <c r="Y90" s="38"/>
      <c r="Z90" s="35"/>
      <c r="AA90" s="40"/>
      <c r="AB90" s="41"/>
      <c r="AC90" s="42"/>
      <c r="AD90" s="34"/>
      <c r="AE90" s="39"/>
      <c r="AF90" s="39"/>
      <c r="AG90" s="39"/>
      <c r="AH90" s="34"/>
      <c r="AI90" s="39"/>
      <c r="AJ90" s="39"/>
      <c r="AK90" s="43"/>
      <c r="AL90" s="38"/>
      <c r="AM90" s="40"/>
      <c r="AN90" s="40"/>
      <c r="AO90" s="40"/>
      <c r="AP90" s="40"/>
      <c r="AQ90" s="39"/>
      <c r="AR90" s="39"/>
      <c r="AS90" s="39"/>
      <c r="AT90" s="39"/>
      <c r="AU90" s="39"/>
    </row>
    <row r="91" spans="1:47" s="26" customFormat="1" ht="39" customHeight="1" x14ac:dyDescent="0.25">
      <c r="A91" s="65" t="e">
        <f>VLOOKUP(D91,'Active-Bldg List ref'!$A:$E,4,FALSE)</f>
        <v>#N/A</v>
      </c>
      <c r="B91" s="65" t="e">
        <f>VLOOKUP(D91,'Active-Bldg List ref'!$A:$E,5,FALSE)</f>
        <v>#N/A</v>
      </c>
      <c r="C91" s="65" t="e">
        <f>VLOOKUP(D91,'Active-Bldg List ref'!$A:$B,2,FALSE)</f>
        <v>#N/A</v>
      </c>
      <c r="D91" s="65" t="e">
        <f>INDEX('Active-Bldg List ref'!$A:$A,MATCH(R91,'Active-Bldg List ref'!$C:$C,0))</f>
        <v>#N/A</v>
      </c>
      <c r="E91" s="65" t="e">
        <f>INDEX('Equip Group &amp; Type ref'!D:D,MATCH(U91,'Equip Group &amp; Type ref'!E:E,0))</f>
        <v>#N/A</v>
      </c>
      <c r="F91" s="66" t="e">
        <f>INDEX('Equip Group &amp; Type ref'!F:F,MATCH(V91,'Equip Group &amp; Type ref'!G:G,0))</f>
        <v>#N/A</v>
      </c>
      <c r="G91" s="83"/>
      <c r="H91" s="69" t="e">
        <f>INDEX('Equip Group &amp; Type ref'!$F:$H,MATCH(F91,'Equip Group &amp; Type ref'!$F:$F,0),MATCH(A91,'Equip Group &amp; Type ref'!$2:$2,0))</f>
        <v>#N/A</v>
      </c>
      <c r="I91" s="70" t="e">
        <f>VLOOKUP(F91,'Equip Group &amp; Type ref'!F:H,6,FALSE)</f>
        <v>#N/A</v>
      </c>
      <c r="J91" s="71" t="e">
        <f>CONCATENATE(D91,":",VLOOKUP(F91,'Equip Group &amp; Type ref'!F:G,2,FALSE),":",$W91)</f>
        <v>#N/A</v>
      </c>
      <c r="K91" s="84" t="e">
        <f t="shared" si="5"/>
        <v>#N/A</v>
      </c>
      <c r="L91" s="70" t="e">
        <f>INDEX('MFR_List ref'!$A:$A,MATCH($Z91,'MFR_List ref'!$B:$B,0))</f>
        <v>#N/A</v>
      </c>
      <c r="M91" s="76" t="e">
        <f t="shared" si="4"/>
        <v>#N/A</v>
      </c>
      <c r="N91" s="78"/>
      <c r="O91" s="85"/>
      <c r="P91" s="86"/>
      <c r="Q91" s="74"/>
      <c r="R91" s="35"/>
      <c r="S91" s="36"/>
      <c r="T91" s="98"/>
      <c r="U91" s="37"/>
      <c r="V91" s="37"/>
      <c r="W91" s="38"/>
      <c r="X91" s="38"/>
      <c r="Y91" s="38"/>
      <c r="Z91" s="35"/>
      <c r="AA91" s="40"/>
      <c r="AB91" s="41"/>
      <c r="AC91" s="42"/>
      <c r="AD91" s="34"/>
      <c r="AE91" s="39"/>
      <c r="AF91" s="39"/>
      <c r="AG91" s="39"/>
      <c r="AH91" s="34"/>
      <c r="AI91" s="39"/>
      <c r="AJ91" s="39"/>
      <c r="AK91" s="43"/>
      <c r="AL91" s="38"/>
      <c r="AM91" s="40"/>
      <c r="AN91" s="40"/>
      <c r="AO91" s="40"/>
      <c r="AP91" s="40"/>
      <c r="AQ91" s="39"/>
      <c r="AR91" s="39"/>
      <c r="AS91" s="39"/>
      <c r="AT91" s="39"/>
      <c r="AU91" s="39"/>
    </row>
    <row r="92" spans="1:47" s="26" customFormat="1" ht="39" customHeight="1" x14ac:dyDescent="0.25">
      <c r="A92" s="65" t="e">
        <f>VLOOKUP(D92,'Active-Bldg List ref'!$A:$E,4,FALSE)</f>
        <v>#N/A</v>
      </c>
      <c r="B92" s="65" t="e">
        <f>VLOOKUP(D92,'Active-Bldg List ref'!$A:$E,5,FALSE)</f>
        <v>#N/A</v>
      </c>
      <c r="C92" s="65" t="e">
        <f>VLOOKUP(D92,'Active-Bldg List ref'!$A:$B,2,FALSE)</f>
        <v>#N/A</v>
      </c>
      <c r="D92" s="65" t="e">
        <f>INDEX('Active-Bldg List ref'!$A:$A,MATCH(R92,'Active-Bldg List ref'!$C:$C,0))</f>
        <v>#N/A</v>
      </c>
      <c r="E92" s="65" t="e">
        <f>INDEX('Equip Group &amp; Type ref'!D:D,MATCH(U92,'Equip Group &amp; Type ref'!E:E,0))</f>
        <v>#N/A</v>
      </c>
      <c r="F92" s="66" t="e">
        <f>INDEX('Equip Group &amp; Type ref'!F:F,MATCH(V92,'Equip Group &amp; Type ref'!G:G,0))</f>
        <v>#N/A</v>
      </c>
      <c r="G92" s="83"/>
      <c r="H92" s="69" t="e">
        <f>INDEX('Equip Group &amp; Type ref'!$F:$H,MATCH(F92,'Equip Group &amp; Type ref'!$F:$F,0),MATCH(A92,'Equip Group &amp; Type ref'!$2:$2,0))</f>
        <v>#N/A</v>
      </c>
      <c r="I92" s="70" t="e">
        <f>VLOOKUP(F92,'Equip Group &amp; Type ref'!F:H,6,FALSE)</f>
        <v>#N/A</v>
      </c>
      <c r="J92" s="71" t="e">
        <f>CONCATENATE(D92,":",VLOOKUP(F92,'Equip Group &amp; Type ref'!F:G,2,FALSE),":",$W92)</f>
        <v>#N/A</v>
      </c>
      <c r="K92" s="84" t="e">
        <f t="shared" si="5"/>
        <v>#N/A</v>
      </c>
      <c r="L92" s="70" t="e">
        <f>INDEX('MFR_List ref'!$A:$A,MATCH($Z92,'MFR_List ref'!$B:$B,0))</f>
        <v>#N/A</v>
      </c>
      <c r="M92" s="76" t="e">
        <f t="shared" si="4"/>
        <v>#N/A</v>
      </c>
      <c r="N92" s="78"/>
      <c r="O92" s="85"/>
      <c r="P92" s="86"/>
      <c r="Q92" s="74"/>
      <c r="R92" s="35"/>
      <c r="S92" s="36"/>
      <c r="T92" s="98"/>
      <c r="U92" s="37"/>
      <c r="V92" s="37"/>
      <c r="W92" s="38"/>
      <c r="X92" s="38"/>
      <c r="Y92" s="38"/>
      <c r="Z92" s="35"/>
      <c r="AA92" s="40"/>
      <c r="AB92" s="41"/>
      <c r="AC92" s="42"/>
      <c r="AD92" s="34"/>
      <c r="AE92" s="39"/>
      <c r="AF92" s="39"/>
      <c r="AG92" s="39"/>
      <c r="AH92" s="34"/>
      <c r="AI92" s="39"/>
      <c r="AJ92" s="39"/>
      <c r="AK92" s="43"/>
      <c r="AL92" s="38"/>
      <c r="AM92" s="40"/>
      <c r="AN92" s="40"/>
      <c r="AO92" s="40"/>
      <c r="AP92" s="40"/>
      <c r="AQ92" s="39"/>
      <c r="AR92" s="39"/>
      <c r="AS92" s="39"/>
      <c r="AT92" s="39"/>
      <c r="AU92" s="39"/>
    </row>
    <row r="93" spans="1:47" s="26" customFormat="1" ht="39" customHeight="1" x14ac:dyDescent="0.25">
      <c r="A93" s="65" t="e">
        <f>VLOOKUP(D93,'Active-Bldg List ref'!$A:$E,4,FALSE)</f>
        <v>#N/A</v>
      </c>
      <c r="B93" s="65" t="e">
        <f>VLOOKUP(D93,'Active-Bldg List ref'!$A:$E,5,FALSE)</f>
        <v>#N/A</v>
      </c>
      <c r="C93" s="65" t="e">
        <f>VLOOKUP(D93,'Active-Bldg List ref'!$A:$B,2,FALSE)</f>
        <v>#N/A</v>
      </c>
      <c r="D93" s="65" t="e">
        <f>INDEX('Active-Bldg List ref'!$A:$A,MATCH(R93,'Active-Bldg List ref'!$C:$C,0))</f>
        <v>#N/A</v>
      </c>
      <c r="E93" s="65" t="e">
        <f>INDEX('Equip Group &amp; Type ref'!D:D,MATCH(U93,'Equip Group &amp; Type ref'!E:E,0))</f>
        <v>#N/A</v>
      </c>
      <c r="F93" s="66" t="e">
        <f>INDEX('Equip Group &amp; Type ref'!F:F,MATCH(V93,'Equip Group &amp; Type ref'!G:G,0))</f>
        <v>#N/A</v>
      </c>
      <c r="G93" s="83"/>
      <c r="H93" s="69" t="e">
        <f>INDEX('Equip Group &amp; Type ref'!$F:$H,MATCH(F93,'Equip Group &amp; Type ref'!$F:$F,0),MATCH(A93,'Equip Group &amp; Type ref'!$2:$2,0))</f>
        <v>#N/A</v>
      </c>
      <c r="I93" s="70" t="e">
        <f>VLOOKUP(F93,'Equip Group &amp; Type ref'!F:H,6,FALSE)</f>
        <v>#N/A</v>
      </c>
      <c r="J93" s="71" t="e">
        <f>CONCATENATE(D93,":",VLOOKUP(F93,'Equip Group &amp; Type ref'!F:G,2,FALSE),":",$W93)</f>
        <v>#N/A</v>
      </c>
      <c r="K93" s="84" t="e">
        <f t="shared" si="5"/>
        <v>#N/A</v>
      </c>
      <c r="L93" s="70" t="e">
        <f>INDEX('MFR_List ref'!$A:$A,MATCH($Z93,'MFR_List ref'!$B:$B,0))</f>
        <v>#N/A</v>
      </c>
      <c r="M93" s="76" t="e">
        <f t="shared" si="4"/>
        <v>#N/A</v>
      </c>
      <c r="N93" s="78"/>
      <c r="O93" s="85"/>
      <c r="P93" s="86"/>
      <c r="Q93" s="74"/>
      <c r="R93" s="35"/>
      <c r="S93" s="36"/>
      <c r="T93" s="98"/>
      <c r="U93" s="37"/>
      <c r="V93" s="37"/>
      <c r="W93" s="38"/>
      <c r="X93" s="38"/>
      <c r="Y93" s="38"/>
      <c r="Z93" s="35"/>
      <c r="AA93" s="40"/>
      <c r="AB93" s="41"/>
      <c r="AC93" s="42"/>
      <c r="AD93" s="34"/>
      <c r="AE93" s="39"/>
      <c r="AF93" s="39"/>
      <c r="AG93" s="39"/>
      <c r="AH93" s="34"/>
      <c r="AI93" s="39"/>
      <c r="AJ93" s="39"/>
      <c r="AK93" s="43"/>
      <c r="AL93" s="38"/>
      <c r="AM93" s="40"/>
      <c r="AN93" s="40"/>
      <c r="AO93" s="40"/>
      <c r="AP93" s="40"/>
      <c r="AQ93" s="39"/>
      <c r="AR93" s="39"/>
      <c r="AS93" s="39"/>
      <c r="AT93" s="39"/>
      <c r="AU93" s="39"/>
    </row>
    <row r="94" spans="1:47" s="26" customFormat="1" ht="39" customHeight="1" x14ac:dyDescent="0.25">
      <c r="A94" s="65" t="e">
        <f>VLOOKUP(D94,'Active-Bldg List ref'!$A:$E,4,FALSE)</f>
        <v>#N/A</v>
      </c>
      <c r="B94" s="65" t="e">
        <f>VLOOKUP(D94,'Active-Bldg List ref'!$A:$E,5,FALSE)</f>
        <v>#N/A</v>
      </c>
      <c r="C94" s="65" t="e">
        <f>VLOOKUP(D94,'Active-Bldg List ref'!$A:$B,2,FALSE)</f>
        <v>#N/A</v>
      </c>
      <c r="D94" s="65" t="e">
        <f>INDEX('Active-Bldg List ref'!$A:$A,MATCH(R94,'Active-Bldg List ref'!$C:$C,0))</f>
        <v>#N/A</v>
      </c>
      <c r="E94" s="65" t="e">
        <f>INDEX('Equip Group &amp; Type ref'!D:D,MATCH(U94,'Equip Group &amp; Type ref'!E:E,0))</f>
        <v>#N/A</v>
      </c>
      <c r="F94" s="66" t="e">
        <f>INDEX('Equip Group &amp; Type ref'!F:F,MATCH(V94,'Equip Group &amp; Type ref'!G:G,0))</f>
        <v>#N/A</v>
      </c>
      <c r="G94" s="83"/>
      <c r="H94" s="69" t="e">
        <f>INDEX('Equip Group &amp; Type ref'!$F:$H,MATCH(F94,'Equip Group &amp; Type ref'!$F:$F,0),MATCH(A94,'Equip Group &amp; Type ref'!$2:$2,0))</f>
        <v>#N/A</v>
      </c>
      <c r="I94" s="70" t="e">
        <f>VLOOKUP(F94,'Equip Group &amp; Type ref'!F:H,6,FALSE)</f>
        <v>#N/A</v>
      </c>
      <c r="J94" s="71" t="e">
        <f>CONCATENATE(D94,":",VLOOKUP(F94,'Equip Group &amp; Type ref'!F:G,2,FALSE),":",$W94)</f>
        <v>#N/A</v>
      </c>
      <c r="K94" s="84" t="e">
        <f t="shared" si="5"/>
        <v>#N/A</v>
      </c>
      <c r="L94" s="70" t="e">
        <f>INDEX('MFR_List ref'!$A:$A,MATCH($Z94,'MFR_List ref'!$B:$B,0))</f>
        <v>#N/A</v>
      </c>
      <c r="M94" s="76" t="e">
        <f t="shared" si="4"/>
        <v>#N/A</v>
      </c>
      <c r="N94" s="78"/>
      <c r="O94" s="85"/>
      <c r="P94" s="86"/>
      <c r="Q94" s="74"/>
      <c r="R94" s="35"/>
      <c r="S94" s="36"/>
      <c r="T94" s="98"/>
      <c r="U94" s="37"/>
      <c r="V94" s="37"/>
      <c r="W94" s="38"/>
      <c r="X94" s="38"/>
      <c r="Y94" s="38"/>
      <c r="Z94" s="35"/>
      <c r="AA94" s="40"/>
      <c r="AB94" s="41"/>
      <c r="AC94" s="42"/>
      <c r="AD94" s="34"/>
      <c r="AE94" s="39"/>
      <c r="AF94" s="39"/>
      <c r="AG94" s="39"/>
      <c r="AH94" s="34"/>
      <c r="AI94" s="39"/>
      <c r="AJ94" s="39"/>
      <c r="AK94" s="43"/>
      <c r="AL94" s="38"/>
      <c r="AM94" s="40"/>
      <c r="AN94" s="40"/>
      <c r="AO94" s="40"/>
      <c r="AP94" s="40"/>
      <c r="AQ94" s="39"/>
      <c r="AR94" s="39"/>
      <c r="AS94" s="39"/>
      <c r="AT94" s="39"/>
      <c r="AU94" s="39"/>
    </row>
    <row r="95" spans="1:47" s="26" customFormat="1" ht="39" customHeight="1" x14ac:dyDescent="0.25">
      <c r="A95" s="65" t="e">
        <f>VLOOKUP(D95,'Active-Bldg List ref'!$A:$E,4,FALSE)</f>
        <v>#N/A</v>
      </c>
      <c r="B95" s="65" t="e">
        <f>VLOOKUP(D95,'Active-Bldg List ref'!$A:$E,5,FALSE)</f>
        <v>#N/A</v>
      </c>
      <c r="C95" s="65" t="e">
        <f>VLOOKUP(D95,'Active-Bldg List ref'!$A:$B,2,FALSE)</f>
        <v>#N/A</v>
      </c>
      <c r="D95" s="65" t="e">
        <f>INDEX('Active-Bldg List ref'!$A:$A,MATCH(R95,'Active-Bldg List ref'!$C:$C,0))</f>
        <v>#N/A</v>
      </c>
      <c r="E95" s="65" t="e">
        <f>INDEX('Equip Group &amp; Type ref'!D:D,MATCH(U95,'Equip Group &amp; Type ref'!E:E,0))</f>
        <v>#N/A</v>
      </c>
      <c r="F95" s="66" t="e">
        <f>INDEX('Equip Group &amp; Type ref'!F:F,MATCH(V95,'Equip Group &amp; Type ref'!G:G,0))</f>
        <v>#N/A</v>
      </c>
      <c r="G95" s="83"/>
      <c r="H95" s="69" t="e">
        <f>INDEX('Equip Group &amp; Type ref'!$F:$H,MATCH(F95,'Equip Group &amp; Type ref'!$F:$F,0),MATCH(A95,'Equip Group &amp; Type ref'!$2:$2,0))</f>
        <v>#N/A</v>
      </c>
      <c r="I95" s="70" t="e">
        <f>VLOOKUP(F95,'Equip Group &amp; Type ref'!F:H,6,FALSE)</f>
        <v>#N/A</v>
      </c>
      <c r="J95" s="71" t="e">
        <f>CONCATENATE(D95,":",VLOOKUP(F95,'Equip Group &amp; Type ref'!F:G,2,FALSE),":",$W95)</f>
        <v>#N/A</v>
      </c>
      <c r="K95" s="84" t="e">
        <f t="shared" si="5"/>
        <v>#N/A</v>
      </c>
      <c r="L95" s="70" t="e">
        <f>INDEX('MFR_List ref'!$A:$A,MATCH($Z95,'MFR_List ref'!$B:$B,0))</f>
        <v>#N/A</v>
      </c>
      <c r="M95" s="76" t="e">
        <f t="shared" si="4"/>
        <v>#N/A</v>
      </c>
      <c r="N95" s="78"/>
      <c r="O95" s="85"/>
      <c r="P95" s="86"/>
      <c r="Q95" s="74"/>
      <c r="R95" s="35"/>
      <c r="S95" s="36"/>
      <c r="T95" s="98"/>
      <c r="U95" s="37"/>
      <c r="V95" s="37"/>
      <c r="W95" s="38"/>
      <c r="X95" s="38"/>
      <c r="Y95" s="38"/>
      <c r="Z95" s="35"/>
      <c r="AA95" s="40"/>
      <c r="AB95" s="41"/>
      <c r="AC95" s="42"/>
      <c r="AD95" s="34"/>
      <c r="AE95" s="39"/>
      <c r="AF95" s="39"/>
      <c r="AG95" s="39"/>
      <c r="AH95" s="34"/>
      <c r="AI95" s="39"/>
      <c r="AJ95" s="39"/>
      <c r="AK95" s="43"/>
      <c r="AL95" s="38"/>
      <c r="AM95" s="40"/>
      <c r="AN95" s="40"/>
      <c r="AO95" s="40"/>
      <c r="AP95" s="40"/>
      <c r="AQ95" s="39"/>
      <c r="AR95" s="39"/>
      <c r="AS95" s="39"/>
      <c r="AT95" s="39"/>
      <c r="AU95" s="39"/>
    </row>
    <row r="96" spans="1:47" s="26" customFormat="1" ht="39" customHeight="1" x14ac:dyDescent="0.25">
      <c r="A96" s="65" t="e">
        <f>VLOOKUP(D96,'Active-Bldg List ref'!$A:$E,4,FALSE)</f>
        <v>#N/A</v>
      </c>
      <c r="B96" s="65" t="e">
        <f>VLOOKUP(D96,'Active-Bldg List ref'!$A:$E,5,FALSE)</f>
        <v>#N/A</v>
      </c>
      <c r="C96" s="65" t="e">
        <f>VLOOKUP(D96,'Active-Bldg List ref'!$A:$B,2,FALSE)</f>
        <v>#N/A</v>
      </c>
      <c r="D96" s="65" t="e">
        <f>INDEX('Active-Bldg List ref'!$A:$A,MATCH(R96,'Active-Bldg List ref'!$C:$C,0))</f>
        <v>#N/A</v>
      </c>
      <c r="E96" s="65" t="e">
        <f>INDEX('Equip Group &amp; Type ref'!D:D,MATCH(U96,'Equip Group &amp; Type ref'!E:E,0))</f>
        <v>#N/A</v>
      </c>
      <c r="F96" s="66" t="e">
        <f>INDEX('Equip Group &amp; Type ref'!F:F,MATCH(V96,'Equip Group &amp; Type ref'!G:G,0))</f>
        <v>#N/A</v>
      </c>
      <c r="G96" s="83"/>
      <c r="H96" s="69" t="e">
        <f>INDEX('Equip Group &amp; Type ref'!$F:$H,MATCH(F96,'Equip Group &amp; Type ref'!$F:$F,0),MATCH(A96,'Equip Group &amp; Type ref'!$2:$2,0))</f>
        <v>#N/A</v>
      </c>
      <c r="I96" s="70" t="e">
        <f>VLOOKUP(F96,'Equip Group &amp; Type ref'!F:H,6,FALSE)</f>
        <v>#N/A</v>
      </c>
      <c r="J96" s="71" t="e">
        <f>CONCATENATE(D96,":",VLOOKUP(F96,'Equip Group &amp; Type ref'!F:G,2,FALSE),":",$W96)</f>
        <v>#N/A</v>
      </c>
      <c r="K96" s="84" t="e">
        <f t="shared" si="5"/>
        <v>#N/A</v>
      </c>
      <c r="L96" s="70" t="e">
        <f>INDEX('MFR_List ref'!$A:$A,MATCH($Z96,'MFR_List ref'!$B:$B,0))</f>
        <v>#N/A</v>
      </c>
      <c r="M96" s="76" t="e">
        <f t="shared" ref="M96:M159" si="6">CONCATENATE(RIGHT(C96,LEN(C96)-3),F96,"-",N96)</f>
        <v>#N/A</v>
      </c>
      <c r="N96" s="78"/>
      <c r="O96" s="85"/>
      <c r="P96" s="86"/>
      <c r="Q96" s="74"/>
      <c r="R96" s="35"/>
      <c r="S96" s="36"/>
      <c r="T96" s="98"/>
      <c r="U96" s="37"/>
      <c r="V96" s="37"/>
      <c r="W96" s="38"/>
      <c r="X96" s="38"/>
      <c r="Y96" s="38"/>
      <c r="Z96" s="35"/>
      <c r="AA96" s="40"/>
      <c r="AB96" s="41"/>
      <c r="AC96" s="42"/>
      <c r="AD96" s="34"/>
      <c r="AE96" s="39"/>
      <c r="AF96" s="39"/>
      <c r="AG96" s="39"/>
      <c r="AH96" s="34"/>
      <c r="AI96" s="39"/>
      <c r="AJ96" s="39"/>
      <c r="AK96" s="43"/>
      <c r="AL96" s="38"/>
      <c r="AM96" s="40"/>
      <c r="AN96" s="40"/>
      <c r="AO96" s="40"/>
      <c r="AP96" s="40"/>
      <c r="AQ96" s="39"/>
      <c r="AR96" s="39"/>
      <c r="AS96" s="39"/>
      <c r="AT96" s="39"/>
      <c r="AU96" s="39"/>
    </row>
    <row r="97" spans="1:47" s="26" customFormat="1" ht="39" customHeight="1" x14ac:dyDescent="0.25">
      <c r="A97" s="65" t="e">
        <f>VLOOKUP(D97,'Active-Bldg List ref'!$A:$E,4,FALSE)</f>
        <v>#N/A</v>
      </c>
      <c r="B97" s="65" t="e">
        <f>VLOOKUP(D97,'Active-Bldg List ref'!$A:$E,5,FALSE)</f>
        <v>#N/A</v>
      </c>
      <c r="C97" s="65" t="e">
        <f>VLOOKUP(D97,'Active-Bldg List ref'!$A:$B,2,FALSE)</f>
        <v>#N/A</v>
      </c>
      <c r="D97" s="65" t="e">
        <f>INDEX('Active-Bldg List ref'!$A:$A,MATCH(R97,'Active-Bldg List ref'!$C:$C,0))</f>
        <v>#N/A</v>
      </c>
      <c r="E97" s="65" t="e">
        <f>INDEX('Equip Group &amp; Type ref'!D:D,MATCH(U97,'Equip Group &amp; Type ref'!E:E,0))</f>
        <v>#N/A</v>
      </c>
      <c r="F97" s="66" t="e">
        <f>INDEX('Equip Group &amp; Type ref'!F:F,MATCH(V97,'Equip Group &amp; Type ref'!G:G,0))</f>
        <v>#N/A</v>
      </c>
      <c r="G97" s="83"/>
      <c r="H97" s="69" t="e">
        <f>INDEX('Equip Group &amp; Type ref'!$F:$H,MATCH(F97,'Equip Group &amp; Type ref'!$F:$F,0),MATCH(A97,'Equip Group &amp; Type ref'!$2:$2,0))</f>
        <v>#N/A</v>
      </c>
      <c r="I97" s="70" t="e">
        <f>VLOOKUP(F97,'Equip Group &amp; Type ref'!F:H,6,FALSE)</f>
        <v>#N/A</v>
      </c>
      <c r="J97" s="71" t="e">
        <f>CONCATENATE(D97,":",VLOOKUP(F97,'Equip Group &amp; Type ref'!F:G,2,FALSE),":",$W97)</f>
        <v>#N/A</v>
      </c>
      <c r="K97" s="84" t="e">
        <f t="shared" si="5"/>
        <v>#N/A</v>
      </c>
      <c r="L97" s="70" t="e">
        <f>INDEX('MFR_List ref'!$A:$A,MATCH($Z97,'MFR_List ref'!$B:$B,0))</f>
        <v>#N/A</v>
      </c>
      <c r="M97" s="76" t="e">
        <f t="shared" si="6"/>
        <v>#N/A</v>
      </c>
      <c r="N97" s="78"/>
      <c r="O97" s="85"/>
      <c r="P97" s="86"/>
      <c r="Q97" s="74"/>
      <c r="R97" s="35"/>
      <c r="S97" s="36"/>
      <c r="T97" s="98"/>
      <c r="U97" s="37"/>
      <c r="V97" s="37"/>
      <c r="W97" s="38"/>
      <c r="X97" s="38"/>
      <c r="Y97" s="38"/>
      <c r="Z97" s="35"/>
      <c r="AA97" s="40"/>
      <c r="AB97" s="41"/>
      <c r="AC97" s="42"/>
      <c r="AD97" s="34"/>
      <c r="AE97" s="39"/>
      <c r="AF97" s="39"/>
      <c r="AG97" s="39"/>
      <c r="AH97" s="34"/>
      <c r="AI97" s="39"/>
      <c r="AJ97" s="39"/>
      <c r="AK97" s="43"/>
      <c r="AL97" s="38"/>
      <c r="AM97" s="40"/>
      <c r="AN97" s="40"/>
      <c r="AO97" s="40"/>
      <c r="AP97" s="40"/>
      <c r="AQ97" s="39"/>
      <c r="AR97" s="39"/>
      <c r="AS97" s="39"/>
      <c r="AT97" s="39"/>
      <c r="AU97" s="39"/>
    </row>
    <row r="98" spans="1:47" s="26" customFormat="1" ht="39" customHeight="1" x14ac:dyDescent="0.25">
      <c r="A98" s="65" t="e">
        <f>VLOOKUP(D98,'Active-Bldg List ref'!$A:$E,4,FALSE)</f>
        <v>#N/A</v>
      </c>
      <c r="B98" s="65" t="e">
        <f>VLOOKUP(D98,'Active-Bldg List ref'!$A:$E,5,FALSE)</f>
        <v>#N/A</v>
      </c>
      <c r="C98" s="65" t="e">
        <f>VLOOKUP(D98,'Active-Bldg List ref'!$A:$B,2,FALSE)</f>
        <v>#N/A</v>
      </c>
      <c r="D98" s="65" t="e">
        <f>INDEX('Active-Bldg List ref'!$A:$A,MATCH(R98,'Active-Bldg List ref'!$C:$C,0))</f>
        <v>#N/A</v>
      </c>
      <c r="E98" s="65" t="e">
        <f>INDEX('Equip Group &amp; Type ref'!D:D,MATCH(U98,'Equip Group &amp; Type ref'!E:E,0))</f>
        <v>#N/A</v>
      </c>
      <c r="F98" s="66" t="e">
        <f>INDEX('Equip Group &amp; Type ref'!F:F,MATCH(V98,'Equip Group &amp; Type ref'!G:G,0))</f>
        <v>#N/A</v>
      </c>
      <c r="G98" s="83"/>
      <c r="H98" s="69" t="e">
        <f>INDEX('Equip Group &amp; Type ref'!$F:$H,MATCH(F98,'Equip Group &amp; Type ref'!$F:$F,0),MATCH(A98,'Equip Group &amp; Type ref'!$2:$2,0))</f>
        <v>#N/A</v>
      </c>
      <c r="I98" s="70" t="e">
        <f>VLOOKUP(F98,'Equip Group &amp; Type ref'!F:H,6,FALSE)</f>
        <v>#N/A</v>
      </c>
      <c r="J98" s="71" t="e">
        <f>CONCATENATE(D98,":",VLOOKUP(F98,'Equip Group &amp; Type ref'!F:G,2,FALSE),":",$W98)</f>
        <v>#N/A</v>
      </c>
      <c r="K98" s="84" t="e">
        <f t="shared" si="5"/>
        <v>#N/A</v>
      </c>
      <c r="L98" s="70" t="e">
        <f>INDEX('MFR_List ref'!$A:$A,MATCH($Z98,'MFR_List ref'!$B:$B,0))</f>
        <v>#N/A</v>
      </c>
      <c r="M98" s="76" t="e">
        <f t="shared" si="6"/>
        <v>#N/A</v>
      </c>
      <c r="N98" s="78"/>
      <c r="O98" s="85"/>
      <c r="P98" s="86"/>
      <c r="Q98" s="74"/>
      <c r="R98" s="35"/>
      <c r="S98" s="36"/>
      <c r="T98" s="98"/>
      <c r="U98" s="37"/>
      <c r="V98" s="37"/>
      <c r="W98" s="38"/>
      <c r="X98" s="38"/>
      <c r="Y98" s="38"/>
      <c r="Z98" s="35"/>
      <c r="AA98" s="40"/>
      <c r="AB98" s="41"/>
      <c r="AC98" s="42"/>
      <c r="AD98" s="34"/>
      <c r="AE98" s="39"/>
      <c r="AF98" s="39"/>
      <c r="AG98" s="39"/>
      <c r="AH98" s="34"/>
      <c r="AI98" s="39"/>
      <c r="AJ98" s="39"/>
      <c r="AK98" s="43"/>
      <c r="AL98" s="38"/>
      <c r="AM98" s="40"/>
      <c r="AN98" s="40"/>
      <c r="AO98" s="40"/>
      <c r="AP98" s="40"/>
      <c r="AQ98" s="39"/>
      <c r="AR98" s="39"/>
      <c r="AS98" s="39"/>
      <c r="AT98" s="39"/>
      <c r="AU98" s="39"/>
    </row>
    <row r="99" spans="1:47" s="26" customFormat="1" ht="39" customHeight="1" x14ac:dyDescent="0.25">
      <c r="A99" s="65" t="e">
        <f>VLOOKUP(D99,'Active-Bldg List ref'!$A:$E,4,FALSE)</f>
        <v>#N/A</v>
      </c>
      <c r="B99" s="65" t="e">
        <f>VLOOKUP(D99,'Active-Bldg List ref'!$A:$E,5,FALSE)</f>
        <v>#N/A</v>
      </c>
      <c r="C99" s="65" t="e">
        <f>VLOOKUP(D99,'Active-Bldg List ref'!$A:$B,2,FALSE)</f>
        <v>#N/A</v>
      </c>
      <c r="D99" s="65" t="e">
        <f>INDEX('Active-Bldg List ref'!$A:$A,MATCH(R99,'Active-Bldg List ref'!$C:$C,0))</f>
        <v>#N/A</v>
      </c>
      <c r="E99" s="65" t="e">
        <f>INDEX('Equip Group &amp; Type ref'!D:D,MATCH(U99,'Equip Group &amp; Type ref'!E:E,0))</f>
        <v>#N/A</v>
      </c>
      <c r="F99" s="66" t="e">
        <f>INDEX('Equip Group &amp; Type ref'!F:F,MATCH(V99,'Equip Group &amp; Type ref'!G:G,0))</f>
        <v>#N/A</v>
      </c>
      <c r="G99" s="83"/>
      <c r="H99" s="69" t="e">
        <f>INDEX('Equip Group &amp; Type ref'!$F:$H,MATCH(F99,'Equip Group &amp; Type ref'!$F:$F,0),MATCH(A99,'Equip Group &amp; Type ref'!$2:$2,0))</f>
        <v>#N/A</v>
      </c>
      <c r="I99" s="70" t="e">
        <f>VLOOKUP(F99,'Equip Group &amp; Type ref'!F:H,6,FALSE)</f>
        <v>#N/A</v>
      </c>
      <c r="J99" s="71" t="e">
        <f>CONCATENATE(D99,":",VLOOKUP(F99,'Equip Group &amp; Type ref'!F:G,2,FALSE),":",$W99)</f>
        <v>#N/A</v>
      </c>
      <c r="K99" s="84" t="e">
        <f t="shared" ref="K99:K162" si="7">LEN(J99)</f>
        <v>#N/A</v>
      </c>
      <c r="L99" s="70" t="e">
        <f>INDEX('MFR_List ref'!$A:$A,MATCH($Z99,'MFR_List ref'!$B:$B,0))</f>
        <v>#N/A</v>
      </c>
      <c r="M99" s="76" t="e">
        <f t="shared" si="6"/>
        <v>#N/A</v>
      </c>
      <c r="N99" s="78"/>
      <c r="O99" s="85"/>
      <c r="P99" s="86"/>
      <c r="Q99" s="74"/>
      <c r="R99" s="35"/>
      <c r="S99" s="36"/>
      <c r="T99" s="98"/>
      <c r="U99" s="37"/>
      <c r="V99" s="37"/>
      <c r="W99" s="38"/>
      <c r="X99" s="38"/>
      <c r="Y99" s="38"/>
      <c r="Z99" s="35"/>
      <c r="AA99" s="40"/>
      <c r="AB99" s="41"/>
      <c r="AC99" s="42"/>
      <c r="AD99" s="34"/>
      <c r="AE99" s="39"/>
      <c r="AF99" s="39"/>
      <c r="AG99" s="39"/>
      <c r="AH99" s="34"/>
      <c r="AI99" s="39"/>
      <c r="AJ99" s="39"/>
      <c r="AK99" s="43"/>
      <c r="AL99" s="38"/>
      <c r="AM99" s="40"/>
      <c r="AN99" s="40"/>
      <c r="AO99" s="40"/>
      <c r="AP99" s="40"/>
      <c r="AQ99" s="39"/>
      <c r="AR99" s="39"/>
      <c r="AS99" s="39"/>
      <c r="AT99" s="39"/>
      <c r="AU99" s="39"/>
    </row>
    <row r="100" spans="1:47" s="26" customFormat="1" ht="39" customHeight="1" x14ac:dyDescent="0.25">
      <c r="A100" s="65" t="e">
        <f>VLOOKUP(D100,'Active-Bldg List ref'!$A:$E,4,FALSE)</f>
        <v>#N/A</v>
      </c>
      <c r="B100" s="65" t="e">
        <f>VLOOKUP(D100,'Active-Bldg List ref'!$A:$E,5,FALSE)</f>
        <v>#N/A</v>
      </c>
      <c r="C100" s="65" t="e">
        <f>VLOOKUP(D100,'Active-Bldg List ref'!$A:$B,2,FALSE)</f>
        <v>#N/A</v>
      </c>
      <c r="D100" s="65" t="e">
        <f>INDEX('Active-Bldg List ref'!$A:$A,MATCH(R100,'Active-Bldg List ref'!$C:$C,0))</f>
        <v>#N/A</v>
      </c>
      <c r="E100" s="65" t="e">
        <f>INDEX('Equip Group &amp; Type ref'!D:D,MATCH(U100,'Equip Group &amp; Type ref'!E:E,0))</f>
        <v>#N/A</v>
      </c>
      <c r="F100" s="66" t="e">
        <f>INDEX('Equip Group &amp; Type ref'!F:F,MATCH(V100,'Equip Group &amp; Type ref'!G:G,0))</f>
        <v>#N/A</v>
      </c>
      <c r="G100" s="83"/>
      <c r="H100" s="69" t="e">
        <f>INDEX('Equip Group &amp; Type ref'!$F:$H,MATCH(F100,'Equip Group &amp; Type ref'!$F:$F,0),MATCH(A100,'Equip Group &amp; Type ref'!$2:$2,0))</f>
        <v>#N/A</v>
      </c>
      <c r="I100" s="70" t="e">
        <f>VLOOKUP(F100,'Equip Group &amp; Type ref'!F:H,6,FALSE)</f>
        <v>#N/A</v>
      </c>
      <c r="J100" s="71" t="e">
        <f>CONCATENATE(D100,":",VLOOKUP(F100,'Equip Group &amp; Type ref'!F:G,2,FALSE),":",$W100)</f>
        <v>#N/A</v>
      </c>
      <c r="K100" s="84" t="e">
        <f t="shared" si="7"/>
        <v>#N/A</v>
      </c>
      <c r="L100" s="70" t="e">
        <f>INDEX('MFR_List ref'!$A:$A,MATCH($Z100,'MFR_List ref'!$B:$B,0))</f>
        <v>#N/A</v>
      </c>
      <c r="M100" s="76" t="e">
        <f t="shared" si="6"/>
        <v>#N/A</v>
      </c>
      <c r="N100" s="78"/>
      <c r="O100" s="85"/>
      <c r="P100" s="86"/>
      <c r="Q100" s="74"/>
      <c r="R100" s="35"/>
      <c r="S100" s="36"/>
      <c r="T100" s="98"/>
      <c r="U100" s="37"/>
      <c r="V100" s="37"/>
      <c r="W100" s="38"/>
      <c r="X100" s="38"/>
      <c r="Y100" s="38"/>
      <c r="Z100" s="35"/>
      <c r="AA100" s="40"/>
      <c r="AB100" s="41"/>
      <c r="AC100" s="42"/>
      <c r="AD100" s="34"/>
      <c r="AE100" s="39"/>
      <c r="AF100" s="39"/>
      <c r="AG100" s="39"/>
      <c r="AH100" s="34"/>
      <c r="AI100" s="39"/>
      <c r="AJ100" s="39"/>
      <c r="AK100" s="43"/>
      <c r="AL100" s="38"/>
      <c r="AM100" s="40"/>
      <c r="AN100" s="40"/>
      <c r="AO100" s="40"/>
      <c r="AP100" s="40"/>
      <c r="AQ100" s="39"/>
      <c r="AR100" s="39"/>
      <c r="AS100" s="39"/>
      <c r="AT100" s="39"/>
      <c r="AU100" s="39"/>
    </row>
    <row r="101" spans="1:47" s="26" customFormat="1" ht="39" customHeight="1" x14ac:dyDescent="0.25">
      <c r="A101" s="65" t="e">
        <f>VLOOKUP(D101,'Active-Bldg List ref'!$A:$E,4,FALSE)</f>
        <v>#N/A</v>
      </c>
      <c r="B101" s="65" t="e">
        <f>VLOOKUP(D101,'Active-Bldg List ref'!$A:$E,5,FALSE)</f>
        <v>#N/A</v>
      </c>
      <c r="C101" s="65" t="e">
        <f>VLOOKUP(D101,'Active-Bldg List ref'!$A:$B,2,FALSE)</f>
        <v>#N/A</v>
      </c>
      <c r="D101" s="65" t="e">
        <f>INDEX('Active-Bldg List ref'!$A:$A,MATCH(R101,'Active-Bldg List ref'!$C:$C,0))</f>
        <v>#N/A</v>
      </c>
      <c r="E101" s="65" t="e">
        <f>INDEX('Equip Group &amp; Type ref'!D:D,MATCH(U101,'Equip Group &amp; Type ref'!E:E,0))</f>
        <v>#N/A</v>
      </c>
      <c r="F101" s="66" t="e">
        <f>INDEX('Equip Group &amp; Type ref'!F:F,MATCH(V101,'Equip Group &amp; Type ref'!G:G,0))</f>
        <v>#N/A</v>
      </c>
      <c r="G101" s="83"/>
      <c r="H101" s="69" t="e">
        <f>INDEX('Equip Group &amp; Type ref'!$F:$H,MATCH(F101,'Equip Group &amp; Type ref'!$F:$F,0),MATCH(A101,'Equip Group &amp; Type ref'!$2:$2,0))</f>
        <v>#N/A</v>
      </c>
      <c r="I101" s="70" t="e">
        <f>VLOOKUP(F101,'Equip Group &amp; Type ref'!F:H,6,FALSE)</f>
        <v>#N/A</v>
      </c>
      <c r="J101" s="71" t="e">
        <f>CONCATENATE(D101,":",VLOOKUP(F101,'Equip Group &amp; Type ref'!F:G,2,FALSE),":",$W101)</f>
        <v>#N/A</v>
      </c>
      <c r="K101" s="84" t="e">
        <f t="shared" si="7"/>
        <v>#N/A</v>
      </c>
      <c r="L101" s="70" t="e">
        <f>INDEX('MFR_List ref'!$A:$A,MATCH($Z101,'MFR_List ref'!$B:$B,0))</f>
        <v>#N/A</v>
      </c>
      <c r="M101" s="76" t="e">
        <f t="shared" si="6"/>
        <v>#N/A</v>
      </c>
      <c r="N101" s="78"/>
      <c r="O101" s="85"/>
      <c r="P101" s="86"/>
      <c r="Q101" s="74"/>
      <c r="R101" s="35"/>
      <c r="S101" s="36"/>
      <c r="T101" s="98"/>
      <c r="U101" s="37"/>
      <c r="V101" s="37"/>
      <c r="W101" s="38"/>
      <c r="X101" s="38"/>
      <c r="Y101" s="38"/>
      <c r="Z101" s="35"/>
      <c r="AA101" s="40"/>
      <c r="AB101" s="41"/>
      <c r="AC101" s="42"/>
      <c r="AD101" s="34"/>
      <c r="AE101" s="39"/>
      <c r="AF101" s="39"/>
      <c r="AG101" s="39"/>
      <c r="AH101" s="34"/>
      <c r="AI101" s="39"/>
      <c r="AJ101" s="39"/>
      <c r="AK101" s="43"/>
      <c r="AL101" s="38"/>
      <c r="AM101" s="40"/>
      <c r="AN101" s="40"/>
      <c r="AO101" s="40"/>
      <c r="AP101" s="40"/>
      <c r="AQ101" s="39"/>
      <c r="AR101" s="39"/>
      <c r="AS101" s="39"/>
      <c r="AT101" s="39"/>
      <c r="AU101" s="39"/>
    </row>
    <row r="102" spans="1:47" s="26" customFormat="1" ht="39" customHeight="1" x14ac:dyDescent="0.25">
      <c r="A102" s="65" t="e">
        <f>VLOOKUP(D102,'Active-Bldg List ref'!$A:$E,4,FALSE)</f>
        <v>#N/A</v>
      </c>
      <c r="B102" s="65" t="e">
        <f>VLOOKUP(D102,'Active-Bldg List ref'!$A:$E,5,FALSE)</f>
        <v>#N/A</v>
      </c>
      <c r="C102" s="65" t="e">
        <f>VLOOKUP(D102,'Active-Bldg List ref'!$A:$B,2,FALSE)</f>
        <v>#N/A</v>
      </c>
      <c r="D102" s="65" t="e">
        <f>INDEX('Active-Bldg List ref'!$A:$A,MATCH(R102,'Active-Bldg List ref'!$C:$C,0))</f>
        <v>#N/A</v>
      </c>
      <c r="E102" s="65" t="e">
        <f>INDEX('Equip Group &amp; Type ref'!D:D,MATCH(U102,'Equip Group &amp; Type ref'!E:E,0))</f>
        <v>#N/A</v>
      </c>
      <c r="F102" s="66" t="e">
        <f>INDEX('Equip Group &amp; Type ref'!F:F,MATCH(V102,'Equip Group &amp; Type ref'!G:G,0))</f>
        <v>#N/A</v>
      </c>
      <c r="G102" s="83"/>
      <c r="H102" s="69" t="e">
        <f>INDEX('Equip Group &amp; Type ref'!$F:$H,MATCH(F102,'Equip Group &amp; Type ref'!$F:$F,0),MATCH(A102,'Equip Group &amp; Type ref'!$2:$2,0))</f>
        <v>#N/A</v>
      </c>
      <c r="I102" s="70" t="e">
        <f>VLOOKUP(F102,'Equip Group &amp; Type ref'!F:H,6,FALSE)</f>
        <v>#N/A</v>
      </c>
      <c r="J102" s="71" t="e">
        <f>CONCATENATE(D102,":",VLOOKUP(F102,'Equip Group &amp; Type ref'!F:G,2,FALSE),":",$W102)</f>
        <v>#N/A</v>
      </c>
      <c r="K102" s="84" t="e">
        <f t="shared" si="7"/>
        <v>#N/A</v>
      </c>
      <c r="L102" s="70" t="e">
        <f>INDEX('MFR_List ref'!$A:$A,MATCH($Z102,'MFR_List ref'!$B:$B,0))</f>
        <v>#N/A</v>
      </c>
      <c r="M102" s="76" t="e">
        <f t="shared" si="6"/>
        <v>#N/A</v>
      </c>
      <c r="N102" s="78"/>
      <c r="O102" s="85"/>
      <c r="P102" s="86"/>
      <c r="Q102" s="74"/>
      <c r="R102" s="35"/>
      <c r="S102" s="36"/>
      <c r="T102" s="98"/>
      <c r="U102" s="37"/>
      <c r="V102" s="37"/>
      <c r="W102" s="38"/>
      <c r="X102" s="38"/>
      <c r="Y102" s="38"/>
      <c r="Z102" s="35"/>
      <c r="AA102" s="40"/>
      <c r="AB102" s="41"/>
      <c r="AC102" s="42"/>
      <c r="AD102" s="34"/>
      <c r="AE102" s="39"/>
      <c r="AF102" s="39"/>
      <c r="AG102" s="39"/>
      <c r="AH102" s="34"/>
      <c r="AI102" s="39"/>
      <c r="AJ102" s="39"/>
      <c r="AK102" s="43"/>
      <c r="AL102" s="38"/>
      <c r="AM102" s="40"/>
      <c r="AN102" s="40"/>
      <c r="AO102" s="40"/>
      <c r="AP102" s="40"/>
      <c r="AQ102" s="39"/>
      <c r="AR102" s="39"/>
      <c r="AS102" s="39"/>
      <c r="AT102" s="39"/>
      <c r="AU102" s="39"/>
    </row>
    <row r="103" spans="1:47" s="26" customFormat="1" ht="39" customHeight="1" x14ac:dyDescent="0.25">
      <c r="A103" s="65" t="e">
        <f>VLOOKUP(D103,'Active-Bldg List ref'!$A:$E,4,FALSE)</f>
        <v>#N/A</v>
      </c>
      <c r="B103" s="65" t="e">
        <f>VLOOKUP(D103,'Active-Bldg List ref'!$A:$E,5,FALSE)</f>
        <v>#N/A</v>
      </c>
      <c r="C103" s="65" t="e">
        <f>VLOOKUP(D103,'Active-Bldg List ref'!$A:$B,2,FALSE)</f>
        <v>#N/A</v>
      </c>
      <c r="D103" s="65" t="e">
        <f>INDEX('Active-Bldg List ref'!$A:$A,MATCH(R103,'Active-Bldg List ref'!$C:$C,0))</f>
        <v>#N/A</v>
      </c>
      <c r="E103" s="65" t="e">
        <f>INDEX('Equip Group &amp; Type ref'!D:D,MATCH(U103,'Equip Group &amp; Type ref'!E:E,0))</f>
        <v>#N/A</v>
      </c>
      <c r="F103" s="66" t="e">
        <f>INDEX('Equip Group &amp; Type ref'!F:F,MATCH(V103,'Equip Group &amp; Type ref'!G:G,0))</f>
        <v>#N/A</v>
      </c>
      <c r="G103" s="83"/>
      <c r="H103" s="69" t="e">
        <f>INDEX('Equip Group &amp; Type ref'!$F:$H,MATCH(F103,'Equip Group &amp; Type ref'!$F:$F,0),MATCH(A103,'Equip Group &amp; Type ref'!$2:$2,0))</f>
        <v>#N/A</v>
      </c>
      <c r="I103" s="70" t="e">
        <f>VLOOKUP(F103,'Equip Group &amp; Type ref'!F:H,6,FALSE)</f>
        <v>#N/A</v>
      </c>
      <c r="J103" s="71" t="e">
        <f>CONCATENATE(D103,":",VLOOKUP(F103,'Equip Group &amp; Type ref'!F:G,2,FALSE),":",$W103)</f>
        <v>#N/A</v>
      </c>
      <c r="K103" s="84" t="e">
        <f t="shared" si="7"/>
        <v>#N/A</v>
      </c>
      <c r="L103" s="70" t="e">
        <f>INDEX('MFR_List ref'!$A:$A,MATCH($Z103,'MFR_List ref'!$B:$B,0))</f>
        <v>#N/A</v>
      </c>
      <c r="M103" s="76" t="e">
        <f t="shared" si="6"/>
        <v>#N/A</v>
      </c>
      <c r="N103" s="78"/>
      <c r="O103" s="85"/>
      <c r="P103" s="86"/>
      <c r="Q103" s="74"/>
      <c r="R103" s="35"/>
      <c r="S103" s="36"/>
      <c r="T103" s="98"/>
      <c r="U103" s="37"/>
      <c r="V103" s="37"/>
      <c r="W103" s="38"/>
      <c r="X103" s="38"/>
      <c r="Y103" s="38"/>
      <c r="Z103" s="35"/>
      <c r="AA103" s="40"/>
      <c r="AB103" s="41"/>
      <c r="AC103" s="42"/>
      <c r="AD103" s="34"/>
      <c r="AE103" s="39"/>
      <c r="AF103" s="39"/>
      <c r="AG103" s="39"/>
      <c r="AH103" s="34"/>
      <c r="AI103" s="39"/>
      <c r="AJ103" s="39"/>
      <c r="AK103" s="43"/>
      <c r="AL103" s="38"/>
      <c r="AM103" s="40"/>
      <c r="AN103" s="40"/>
      <c r="AO103" s="40"/>
      <c r="AP103" s="40"/>
      <c r="AQ103" s="39"/>
      <c r="AR103" s="39"/>
      <c r="AS103" s="39"/>
      <c r="AT103" s="39"/>
      <c r="AU103" s="39"/>
    </row>
    <row r="104" spans="1:47" s="26" customFormat="1" ht="39" customHeight="1" x14ac:dyDescent="0.25">
      <c r="A104" s="65" t="e">
        <f>VLOOKUP(D104,'Active-Bldg List ref'!$A:$E,4,FALSE)</f>
        <v>#N/A</v>
      </c>
      <c r="B104" s="65" t="e">
        <f>VLOOKUP(D104,'Active-Bldg List ref'!$A:$E,5,FALSE)</f>
        <v>#N/A</v>
      </c>
      <c r="C104" s="65" t="e">
        <f>VLOOKUP(D104,'Active-Bldg List ref'!$A:$B,2,FALSE)</f>
        <v>#N/A</v>
      </c>
      <c r="D104" s="65" t="e">
        <f>INDEX('Active-Bldg List ref'!$A:$A,MATCH(R104,'Active-Bldg List ref'!$C:$C,0))</f>
        <v>#N/A</v>
      </c>
      <c r="E104" s="65" t="e">
        <f>INDEX('Equip Group &amp; Type ref'!D:D,MATCH(U104,'Equip Group &amp; Type ref'!E:E,0))</f>
        <v>#N/A</v>
      </c>
      <c r="F104" s="66" t="e">
        <f>INDEX('Equip Group &amp; Type ref'!F:F,MATCH(V104,'Equip Group &amp; Type ref'!G:G,0))</f>
        <v>#N/A</v>
      </c>
      <c r="G104" s="83"/>
      <c r="H104" s="69" t="e">
        <f>INDEX('Equip Group &amp; Type ref'!$F:$H,MATCH(F104,'Equip Group &amp; Type ref'!$F:$F,0),MATCH(A104,'Equip Group &amp; Type ref'!$2:$2,0))</f>
        <v>#N/A</v>
      </c>
      <c r="I104" s="70" t="e">
        <f>VLOOKUP(F104,'Equip Group &amp; Type ref'!F:H,6,FALSE)</f>
        <v>#N/A</v>
      </c>
      <c r="J104" s="71" t="e">
        <f>CONCATENATE(D104,":",VLOOKUP(F104,'Equip Group &amp; Type ref'!F:G,2,FALSE),":",$W104)</f>
        <v>#N/A</v>
      </c>
      <c r="K104" s="84" t="e">
        <f t="shared" si="7"/>
        <v>#N/A</v>
      </c>
      <c r="L104" s="70" t="e">
        <f>INDEX('MFR_List ref'!$A:$A,MATCH($Z104,'MFR_List ref'!$B:$B,0))</f>
        <v>#N/A</v>
      </c>
      <c r="M104" s="76" t="e">
        <f t="shared" si="6"/>
        <v>#N/A</v>
      </c>
      <c r="N104" s="78"/>
      <c r="O104" s="85"/>
      <c r="P104" s="86"/>
      <c r="Q104" s="74"/>
      <c r="R104" s="35"/>
      <c r="S104" s="36"/>
      <c r="T104" s="98"/>
      <c r="U104" s="37"/>
      <c r="V104" s="37"/>
      <c r="W104" s="38"/>
      <c r="X104" s="38"/>
      <c r="Y104" s="38"/>
      <c r="Z104" s="35"/>
      <c r="AA104" s="40"/>
      <c r="AB104" s="41"/>
      <c r="AC104" s="42"/>
      <c r="AD104" s="34"/>
      <c r="AE104" s="39"/>
      <c r="AF104" s="39"/>
      <c r="AG104" s="39"/>
      <c r="AH104" s="34"/>
      <c r="AI104" s="39"/>
      <c r="AJ104" s="39"/>
      <c r="AK104" s="43"/>
      <c r="AL104" s="38"/>
      <c r="AM104" s="40"/>
      <c r="AN104" s="40"/>
      <c r="AO104" s="40"/>
      <c r="AP104" s="40"/>
      <c r="AQ104" s="39"/>
      <c r="AR104" s="39"/>
      <c r="AS104" s="39"/>
      <c r="AT104" s="39"/>
      <c r="AU104" s="39"/>
    </row>
    <row r="105" spans="1:47" s="26" customFormat="1" ht="39" customHeight="1" x14ac:dyDescent="0.25">
      <c r="A105" s="65" t="e">
        <f>VLOOKUP(D105,'Active-Bldg List ref'!$A:$E,4,FALSE)</f>
        <v>#N/A</v>
      </c>
      <c r="B105" s="65" t="e">
        <f>VLOOKUP(D105,'Active-Bldg List ref'!$A:$E,5,FALSE)</f>
        <v>#N/A</v>
      </c>
      <c r="C105" s="65" t="e">
        <f>VLOOKUP(D105,'Active-Bldg List ref'!$A:$B,2,FALSE)</f>
        <v>#N/A</v>
      </c>
      <c r="D105" s="65" t="e">
        <f>INDEX('Active-Bldg List ref'!$A:$A,MATCH(R105,'Active-Bldg List ref'!$C:$C,0))</f>
        <v>#N/A</v>
      </c>
      <c r="E105" s="65" t="e">
        <f>INDEX('Equip Group &amp; Type ref'!D:D,MATCH(U105,'Equip Group &amp; Type ref'!E:E,0))</f>
        <v>#N/A</v>
      </c>
      <c r="F105" s="66" t="e">
        <f>INDEX('Equip Group &amp; Type ref'!F:F,MATCH(V105,'Equip Group &amp; Type ref'!G:G,0))</f>
        <v>#N/A</v>
      </c>
      <c r="G105" s="83"/>
      <c r="H105" s="69" t="e">
        <f>INDEX('Equip Group &amp; Type ref'!$F:$H,MATCH(F105,'Equip Group &amp; Type ref'!$F:$F,0),MATCH(A105,'Equip Group &amp; Type ref'!$2:$2,0))</f>
        <v>#N/A</v>
      </c>
      <c r="I105" s="70" t="e">
        <f>VLOOKUP(F105,'Equip Group &amp; Type ref'!F:H,6,FALSE)</f>
        <v>#N/A</v>
      </c>
      <c r="J105" s="71" t="e">
        <f>CONCATENATE(D105,":",VLOOKUP(F105,'Equip Group &amp; Type ref'!F:G,2,FALSE),":",$W105)</f>
        <v>#N/A</v>
      </c>
      <c r="K105" s="84" t="e">
        <f t="shared" si="7"/>
        <v>#N/A</v>
      </c>
      <c r="L105" s="70" t="e">
        <f>INDEX('MFR_List ref'!$A:$A,MATCH($Z105,'MFR_List ref'!$B:$B,0))</f>
        <v>#N/A</v>
      </c>
      <c r="M105" s="76" t="e">
        <f t="shared" si="6"/>
        <v>#N/A</v>
      </c>
      <c r="N105" s="78"/>
      <c r="O105" s="85"/>
      <c r="P105" s="86"/>
      <c r="Q105" s="74"/>
      <c r="R105" s="35"/>
      <c r="S105" s="36"/>
      <c r="T105" s="98"/>
      <c r="U105" s="37"/>
      <c r="V105" s="37"/>
      <c r="W105" s="38"/>
      <c r="X105" s="38"/>
      <c r="Y105" s="38"/>
      <c r="Z105" s="35"/>
      <c r="AA105" s="40"/>
      <c r="AB105" s="41"/>
      <c r="AC105" s="42"/>
      <c r="AD105" s="34"/>
      <c r="AE105" s="39"/>
      <c r="AF105" s="39"/>
      <c r="AG105" s="39"/>
      <c r="AH105" s="34"/>
      <c r="AI105" s="39"/>
      <c r="AJ105" s="39"/>
      <c r="AK105" s="43"/>
      <c r="AL105" s="38"/>
      <c r="AM105" s="40"/>
      <c r="AN105" s="40"/>
      <c r="AO105" s="40"/>
      <c r="AP105" s="40"/>
      <c r="AQ105" s="39"/>
      <c r="AR105" s="39"/>
      <c r="AS105" s="39"/>
      <c r="AT105" s="39"/>
      <c r="AU105" s="39"/>
    </row>
    <row r="106" spans="1:47" s="26" customFormat="1" ht="39" customHeight="1" x14ac:dyDescent="0.25">
      <c r="A106" s="65" t="e">
        <f>VLOOKUP(D106,'Active-Bldg List ref'!$A:$E,4,FALSE)</f>
        <v>#N/A</v>
      </c>
      <c r="B106" s="65" t="e">
        <f>VLOOKUP(D106,'Active-Bldg List ref'!$A:$E,5,FALSE)</f>
        <v>#N/A</v>
      </c>
      <c r="C106" s="65" t="e">
        <f>VLOOKUP(D106,'Active-Bldg List ref'!$A:$B,2,FALSE)</f>
        <v>#N/A</v>
      </c>
      <c r="D106" s="65" t="e">
        <f>INDEX('Active-Bldg List ref'!$A:$A,MATCH(R106,'Active-Bldg List ref'!$C:$C,0))</f>
        <v>#N/A</v>
      </c>
      <c r="E106" s="65" t="e">
        <f>INDEX('Equip Group &amp; Type ref'!D:D,MATCH(U106,'Equip Group &amp; Type ref'!E:E,0))</f>
        <v>#N/A</v>
      </c>
      <c r="F106" s="66" t="e">
        <f>INDEX('Equip Group &amp; Type ref'!F:F,MATCH(V106,'Equip Group &amp; Type ref'!G:G,0))</f>
        <v>#N/A</v>
      </c>
      <c r="G106" s="83"/>
      <c r="H106" s="69" t="e">
        <f>INDEX('Equip Group &amp; Type ref'!$F:$H,MATCH(F106,'Equip Group &amp; Type ref'!$F:$F,0),MATCH(A106,'Equip Group &amp; Type ref'!$2:$2,0))</f>
        <v>#N/A</v>
      </c>
      <c r="I106" s="70" t="e">
        <f>VLOOKUP(F106,'Equip Group &amp; Type ref'!F:H,6,FALSE)</f>
        <v>#N/A</v>
      </c>
      <c r="J106" s="71" t="e">
        <f>CONCATENATE(D106,":",VLOOKUP(F106,'Equip Group &amp; Type ref'!F:G,2,FALSE),":",$W106)</f>
        <v>#N/A</v>
      </c>
      <c r="K106" s="84" t="e">
        <f t="shared" si="7"/>
        <v>#N/A</v>
      </c>
      <c r="L106" s="70" t="e">
        <f>INDEX('MFR_List ref'!$A:$A,MATCH($Z106,'MFR_List ref'!$B:$B,0))</f>
        <v>#N/A</v>
      </c>
      <c r="M106" s="76" t="e">
        <f t="shared" si="6"/>
        <v>#N/A</v>
      </c>
      <c r="N106" s="78"/>
      <c r="O106" s="85"/>
      <c r="P106" s="86"/>
      <c r="Q106" s="74"/>
      <c r="R106" s="35"/>
      <c r="S106" s="36"/>
      <c r="T106" s="98"/>
      <c r="U106" s="37"/>
      <c r="V106" s="37"/>
      <c r="W106" s="38"/>
      <c r="X106" s="38"/>
      <c r="Y106" s="38"/>
      <c r="Z106" s="35"/>
      <c r="AA106" s="40"/>
      <c r="AB106" s="41"/>
      <c r="AC106" s="42"/>
      <c r="AD106" s="34"/>
      <c r="AE106" s="39"/>
      <c r="AF106" s="39"/>
      <c r="AG106" s="39"/>
      <c r="AH106" s="34"/>
      <c r="AI106" s="39"/>
      <c r="AJ106" s="39"/>
      <c r="AK106" s="43"/>
      <c r="AL106" s="38"/>
      <c r="AM106" s="40"/>
      <c r="AN106" s="40"/>
      <c r="AO106" s="40"/>
      <c r="AP106" s="40"/>
      <c r="AQ106" s="39"/>
      <c r="AR106" s="39"/>
      <c r="AS106" s="39"/>
      <c r="AT106" s="39"/>
      <c r="AU106" s="39"/>
    </row>
    <row r="107" spans="1:47" s="26" customFormat="1" ht="39" customHeight="1" x14ac:dyDescent="0.25">
      <c r="A107" s="65" t="e">
        <f>VLOOKUP(D107,'Active-Bldg List ref'!$A:$E,4,FALSE)</f>
        <v>#N/A</v>
      </c>
      <c r="B107" s="65" t="e">
        <f>VLOOKUP(D107,'Active-Bldg List ref'!$A:$E,5,FALSE)</f>
        <v>#N/A</v>
      </c>
      <c r="C107" s="65" t="e">
        <f>VLOOKUP(D107,'Active-Bldg List ref'!$A:$B,2,FALSE)</f>
        <v>#N/A</v>
      </c>
      <c r="D107" s="65" t="e">
        <f>INDEX('Active-Bldg List ref'!$A:$A,MATCH(R107,'Active-Bldg List ref'!$C:$C,0))</f>
        <v>#N/A</v>
      </c>
      <c r="E107" s="65" t="e">
        <f>INDEX('Equip Group &amp; Type ref'!D:D,MATCH(U107,'Equip Group &amp; Type ref'!E:E,0))</f>
        <v>#N/A</v>
      </c>
      <c r="F107" s="66" t="e">
        <f>INDEX('Equip Group &amp; Type ref'!F:F,MATCH(V107,'Equip Group &amp; Type ref'!G:G,0))</f>
        <v>#N/A</v>
      </c>
      <c r="G107" s="83"/>
      <c r="H107" s="69" t="e">
        <f>INDEX('Equip Group &amp; Type ref'!$F:$H,MATCH(F107,'Equip Group &amp; Type ref'!$F:$F,0),MATCH(A107,'Equip Group &amp; Type ref'!$2:$2,0))</f>
        <v>#N/A</v>
      </c>
      <c r="I107" s="70" t="e">
        <f>VLOOKUP(F107,'Equip Group &amp; Type ref'!F:H,6,FALSE)</f>
        <v>#N/A</v>
      </c>
      <c r="J107" s="71" t="e">
        <f>CONCATENATE(D107,":",VLOOKUP(F107,'Equip Group &amp; Type ref'!F:G,2,FALSE),":",$W107)</f>
        <v>#N/A</v>
      </c>
      <c r="K107" s="84" t="e">
        <f t="shared" si="7"/>
        <v>#N/A</v>
      </c>
      <c r="L107" s="70" t="e">
        <f>INDEX('MFR_List ref'!$A:$A,MATCH($Z107,'MFR_List ref'!$B:$B,0))</f>
        <v>#N/A</v>
      </c>
      <c r="M107" s="76" t="e">
        <f t="shared" si="6"/>
        <v>#N/A</v>
      </c>
      <c r="N107" s="78"/>
      <c r="O107" s="85"/>
      <c r="P107" s="86"/>
      <c r="Q107" s="74"/>
      <c r="R107" s="35"/>
      <c r="S107" s="36"/>
      <c r="T107" s="98"/>
      <c r="U107" s="37"/>
      <c r="V107" s="37"/>
      <c r="W107" s="38"/>
      <c r="X107" s="38"/>
      <c r="Y107" s="38"/>
      <c r="Z107" s="35"/>
      <c r="AA107" s="40"/>
      <c r="AB107" s="41"/>
      <c r="AC107" s="42"/>
      <c r="AD107" s="34"/>
      <c r="AE107" s="39"/>
      <c r="AF107" s="39"/>
      <c r="AG107" s="39"/>
      <c r="AH107" s="34"/>
      <c r="AI107" s="39"/>
      <c r="AJ107" s="39"/>
      <c r="AK107" s="43"/>
      <c r="AL107" s="38"/>
      <c r="AM107" s="40"/>
      <c r="AN107" s="40"/>
      <c r="AO107" s="40"/>
      <c r="AP107" s="40"/>
      <c r="AQ107" s="39"/>
      <c r="AR107" s="39"/>
      <c r="AS107" s="39"/>
      <c r="AT107" s="39"/>
      <c r="AU107" s="39"/>
    </row>
    <row r="108" spans="1:47" s="26" customFormat="1" ht="39" customHeight="1" x14ac:dyDescent="0.25">
      <c r="A108" s="65" t="e">
        <f>VLOOKUP(D108,'Active-Bldg List ref'!$A:$E,4,FALSE)</f>
        <v>#N/A</v>
      </c>
      <c r="B108" s="65" t="e">
        <f>VLOOKUP(D108,'Active-Bldg List ref'!$A:$E,5,FALSE)</f>
        <v>#N/A</v>
      </c>
      <c r="C108" s="65" t="e">
        <f>VLOOKUP(D108,'Active-Bldg List ref'!$A:$B,2,FALSE)</f>
        <v>#N/A</v>
      </c>
      <c r="D108" s="65" t="e">
        <f>INDEX('Active-Bldg List ref'!$A:$A,MATCH(R108,'Active-Bldg List ref'!$C:$C,0))</f>
        <v>#N/A</v>
      </c>
      <c r="E108" s="65" t="e">
        <f>INDEX('Equip Group &amp; Type ref'!D:D,MATCH(U108,'Equip Group &amp; Type ref'!E:E,0))</f>
        <v>#N/A</v>
      </c>
      <c r="F108" s="66" t="e">
        <f>INDEX('Equip Group &amp; Type ref'!F:F,MATCH(V108,'Equip Group &amp; Type ref'!G:G,0))</f>
        <v>#N/A</v>
      </c>
      <c r="G108" s="83"/>
      <c r="H108" s="69" t="e">
        <f>INDEX('Equip Group &amp; Type ref'!$F:$H,MATCH(F108,'Equip Group &amp; Type ref'!$F:$F,0),MATCH(A108,'Equip Group &amp; Type ref'!$2:$2,0))</f>
        <v>#N/A</v>
      </c>
      <c r="I108" s="70" t="e">
        <f>VLOOKUP(F108,'Equip Group &amp; Type ref'!F:H,6,FALSE)</f>
        <v>#N/A</v>
      </c>
      <c r="J108" s="71" t="e">
        <f>CONCATENATE(D108,":",VLOOKUP(F108,'Equip Group &amp; Type ref'!F:G,2,FALSE),":",$W108)</f>
        <v>#N/A</v>
      </c>
      <c r="K108" s="84" t="e">
        <f t="shared" si="7"/>
        <v>#N/A</v>
      </c>
      <c r="L108" s="70" t="e">
        <f>INDEX('MFR_List ref'!$A:$A,MATCH($Z108,'MFR_List ref'!$B:$B,0))</f>
        <v>#N/A</v>
      </c>
      <c r="M108" s="76" t="e">
        <f t="shared" si="6"/>
        <v>#N/A</v>
      </c>
      <c r="N108" s="78"/>
      <c r="O108" s="85"/>
      <c r="P108" s="86"/>
      <c r="Q108" s="74"/>
      <c r="R108" s="35"/>
      <c r="S108" s="36"/>
      <c r="T108" s="98"/>
      <c r="U108" s="37"/>
      <c r="V108" s="37"/>
      <c r="W108" s="38"/>
      <c r="X108" s="38"/>
      <c r="Y108" s="38"/>
      <c r="Z108" s="35"/>
      <c r="AA108" s="40"/>
      <c r="AB108" s="41"/>
      <c r="AC108" s="42"/>
      <c r="AD108" s="34"/>
      <c r="AE108" s="39"/>
      <c r="AF108" s="39"/>
      <c r="AG108" s="39"/>
      <c r="AH108" s="34"/>
      <c r="AI108" s="39"/>
      <c r="AJ108" s="39"/>
      <c r="AK108" s="43"/>
      <c r="AL108" s="38"/>
      <c r="AM108" s="40"/>
      <c r="AN108" s="40"/>
      <c r="AO108" s="40"/>
      <c r="AP108" s="40"/>
      <c r="AQ108" s="39"/>
      <c r="AR108" s="39"/>
      <c r="AS108" s="39"/>
      <c r="AT108" s="39"/>
      <c r="AU108" s="39"/>
    </row>
    <row r="109" spans="1:47" s="26" customFormat="1" ht="39" customHeight="1" x14ac:dyDescent="0.25">
      <c r="A109" s="65" t="e">
        <f>VLOOKUP(D109,'Active-Bldg List ref'!$A:$E,4,FALSE)</f>
        <v>#N/A</v>
      </c>
      <c r="B109" s="65" t="e">
        <f>VLOOKUP(D109,'Active-Bldg List ref'!$A:$E,5,FALSE)</f>
        <v>#N/A</v>
      </c>
      <c r="C109" s="65" t="e">
        <f>VLOOKUP(D109,'Active-Bldg List ref'!$A:$B,2,FALSE)</f>
        <v>#N/A</v>
      </c>
      <c r="D109" s="65" t="e">
        <f>INDEX('Active-Bldg List ref'!$A:$A,MATCH(R109,'Active-Bldg List ref'!$C:$C,0))</f>
        <v>#N/A</v>
      </c>
      <c r="E109" s="65" t="e">
        <f>INDEX('Equip Group &amp; Type ref'!D:D,MATCH(U109,'Equip Group &amp; Type ref'!E:E,0))</f>
        <v>#N/A</v>
      </c>
      <c r="F109" s="66" t="e">
        <f>INDEX('Equip Group &amp; Type ref'!F:F,MATCH(V109,'Equip Group &amp; Type ref'!G:G,0))</f>
        <v>#N/A</v>
      </c>
      <c r="G109" s="83"/>
      <c r="H109" s="69" t="e">
        <f>INDEX('Equip Group &amp; Type ref'!$F:$H,MATCH(F109,'Equip Group &amp; Type ref'!$F:$F,0),MATCH(A109,'Equip Group &amp; Type ref'!$2:$2,0))</f>
        <v>#N/A</v>
      </c>
      <c r="I109" s="70" t="e">
        <f>VLOOKUP(F109,'Equip Group &amp; Type ref'!F:H,6,FALSE)</f>
        <v>#N/A</v>
      </c>
      <c r="J109" s="71" t="e">
        <f>CONCATENATE(D109,":",VLOOKUP(F109,'Equip Group &amp; Type ref'!F:G,2,FALSE),":",$W109)</f>
        <v>#N/A</v>
      </c>
      <c r="K109" s="84" t="e">
        <f t="shared" si="7"/>
        <v>#N/A</v>
      </c>
      <c r="L109" s="70" t="e">
        <f>INDEX('MFR_List ref'!$A:$A,MATCH($Z109,'MFR_List ref'!$B:$B,0))</f>
        <v>#N/A</v>
      </c>
      <c r="M109" s="76" t="e">
        <f t="shared" si="6"/>
        <v>#N/A</v>
      </c>
      <c r="N109" s="78"/>
      <c r="O109" s="85"/>
      <c r="P109" s="86"/>
      <c r="Q109" s="74"/>
      <c r="R109" s="35"/>
      <c r="S109" s="36"/>
      <c r="T109" s="98"/>
      <c r="U109" s="37"/>
      <c r="V109" s="37"/>
      <c r="W109" s="38"/>
      <c r="X109" s="38"/>
      <c r="Y109" s="38"/>
      <c r="Z109" s="35"/>
      <c r="AA109" s="40"/>
      <c r="AB109" s="41"/>
      <c r="AC109" s="42"/>
      <c r="AD109" s="34"/>
      <c r="AE109" s="39"/>
      <c r="AF109" s="39"/>
      <c r="AG109" s="39"/>
      <c r="AH109" s="34"/>
      <c r="AI109" s="39"/>
      <c r="AJ109" s="39"/>
      <c r="AK109" s="43"/>
      <c r="AL109" s="38"/>
      <c r="AM109" s="40"/>
      <c r="AN109" s="40"/>
      <c r="AO109" s="40"/>
      <c r="AP109" s="40"/>
      <c r="AQ109" s="39"/>
      <c r="AR109" s="39"/>
      <c r="AS109" s="39"/>
      <c r="AT109" s="39"/>
      <c r="AU109" s="39"/>
    </row>
    <row r="110" spans="1:47" s="26" customFormat="1" ht="39" customHeight="1" x14ac:dyDescent="0.25">
      <c r="A110" s="65" t="e">
        <f>VLOOKUP(D110,'Active-Bldg List ref'!$A:$E,4,FALSE)</f>
        <v>#N/A</v>
      </c>
      <c r="B110" s="65" t="e">
        <f>VLOOKUP(D110,'Active-Bldg List ref'!$A:$E,5,FALSE)</f>
        <v>#N/A</v>
      </c>
      <c r="C110" s="65" t="e">
        <f>VLOOKUP(D110,'Active-Bldg List ref'!$A:$B,2,FALSE)</f>
        <v>#N/A</v>
      </c>
      <c r="D110" s="65" t="e">
        <f>INDEX('Active-Bldg List ref'!$A:$A,MATCH(R110,'Active-Bldg List ref'!$C:$C,0))</f>
        <v>#N/A</v>
      </c>
      <c r="E110" s="65" t="e">
        <f>INDEX('Equip Group &amp; Type ref'!D:D,MATCH(U110,'Equip Group &amp; Type ref'!E:E,0))</f>
        <v>#N/A</v>
      </c>
      <c r="F110" s="66" t="e">
        <f>INDEX('Equip Group &amp; Type ref'!F:F,MATCH(V110,'Equip Group &amp; Type ref'!G:G,0))</f>
        <v>#N/A</v>
      </c>
      <c r="G110" s="83"/>
      <c r="H110" s="69" t="e">
        <f>INDEX('Equip Group &amp; Type ref'!$F:$H,MATCH(F110,'Equip Group &amp; Type ref'!$F:$F,0),MATCH(A110,'Equip Group &amp; Type ref'!$2:$2,0))</f>
        <v>#N/A</v>
      </c>
      <c r="I110" s="70" t="e">
        <f>VLOOKUP(F110,'Equip Group &amp; Type ref'!F:H,6,FALSE)</f>
        <v>#N/A</v>
      </c>
      <c r="J110" s="71" t="e">
        <f>CONCATENATE(D110,":",VLOOKUP(F110,'Equip Group &amp; Type ref'!F:G,2,FALSE),":",$W110)</f>
        <v>#N/A</v>
      </c>
      <c r="K110" s="84" t="e">
        <f t="shared" si="7"/>
        <v>#N/A</v>
      </c>
      <c r="L110" s="70" t="e">
        <f>INDEX('MFR_List ref'!$A:$A,MATCH($Z110,'MFR_List ref'!$B:$B,0))</f>
        <v>#N/A</v>
      </c>
      <c r="M110" s="76" t="e">
        <f t="shared" si="6"/>
        <v>#N/A</v>
      </c>
      <c r="N110" s="78"/>
      <c r="O110" s="85"/>
      <c r="P110" s="86"/>
      <c r="Q110" s="74"/>
      <c r="R110" s="35"/>
      <c r="S110" s="36"/>
      <c r="T110" s="98"/>
      <c r="U110" s="37"/>
      <c r="V110" s="37"/>
      <c r="W110" s="38"/>
      <c r="X110" s="38"/>
      <c r="Y110" s="38"/>
      <c r="Z110" s="35"/>
      <c r="AA110" s="40"/>
      <c r="AB110" s="41"/>
      <c r="AC110" s="42"/>
      <c r="AD110" s="34"/>
      <c r="AE110" s="39"/>
      <c r="AF110" s="39"/>
      <c r="AG110" s="39"/>
      <c r="AH110" s="34"/>
      <c r="AI110" s="39"/>
      <c r="AJ110" s="39"/>
      <c r="AK110" s="43"/>
      <c r="AL110" s="38"/>
      <c r="AM110" s="40"/>
      <c r="AN110" s="40"/>
      <c r="AO110" s="40"/>
      <c r="AP110" s="40"/>
      <c r="AQ110" s="39"/>
      <c r="AR110" s="39"/>
      <c r="AS110" s="39"/>
      <c r="AT110" s="39"/>
      <c r="AU110" s="39"/>
    </row>
    <row r="111" spans="1:47" s="26" customFormat="1" ht="39" customHeight="1" x14ac:dyDescent="0.25">
      <c r="A111" s="65" t="e">
        <f>VLOOKUP(D111,'Active-Bldg List ref'!$A:$E,4,FALSE)</f>
        <v>#N/A</v>
      </c>
      <c r="B111" s="65" t="e">
        <f>VLOOKUP(D111,'Active-Bldg List ref'!$A:$E,5,FALSE)</f>
        <v>#N/A</v>
      </c>
      <c r="C111" s="65" t="e">
        <f>VLOOKUP(D111,'Active-Bldg List ref'!$A:$B,2,FALSE)</f>
        <v>#N/A</v>
      </c>
      <c r="D111" s="65" t="e">
        <f>INDEX('Active-Bldg List ref'!$A:$A,MATCH(R111,'Active-Bldg List ref'!$C:$C,0))</f>
        <v>#N/A</v>
      </c>
      <c r="E111" s="65" t="e">
        <f>INDEX('Equip Group &amp; Type ref'!D:D,MATCH(U111,'Equip Group &amp; Type ref'!E:E,0))</f>
        <v>#N/A</v>
      </c>
      <c r="F111" s="66" t="e">
        <f>INDEX('Equip Group &amp; Type ref'!F:F,MATCH(V111,'Equip Group &amp; Type ref'!G:G,0))</f>
        <v>#N/A</v>
      </c>
      <c r="G111" s="83"/>
      <c r="H111" s="69" t="e">
        <f>INDEX('Equip Group &amp; Type ref'!$F:$H,MATCH(F111,'Equip Group &amp; Type ref'!$F:$F,0),MATCH(A111,'Equip Group &amp; Type ref'!$2:$2,0))</f>
        <v>#N/A</v>
      </c>
      <c r="I111" s="70" t="e">
        <f>VLOOKUP(F111,'Equip Group &amp; Type ref'!F:H,6,FALSE)</f>
        <v>#N/A</v>
      </c>
      <c r="J111" s="71" t="e">
        <f>CONCATENATE(D111,":",VLOOKUP(F111,'Equip Group &amp; Type ref'!F:G,2,FALSE),":",$W111)</f>
        <v>#N/A</v>
      </c>
      <c r="K111" s="84" t="e">
        <f t="shared" si="7"/>
        <v>#N/A</v>
      </c>
      <c r="L111" s="70" t="e">
        <f>INDEX('MFR_List ref'!$A:$A,MATCH($Z111,'MFR_List ref'!$B:$B,0))</f>
        <v>#N/A</v>
      </c>
      <c r="M111" s="76" t="e">
        <f t="shared" si="6"/>
        <v>#N/A</v>
      </c>
      <c r="N111" s="78"/>
      <c r="O111" s="85"/>
      <c r="P111" s="86"/>
      <c r="Q111" s="74"/>
      <c r="R111" s="35"/>
      <c r="S111" s="36"/>
      <c r="T111" s="98"/>
      <c r="U111" s="37"/>
      <c r="V111" s="37"/>
      <c r="W111" s="38"/>
      <c r="X111" s="38"/>
      <c r="Y111" s="38"/>
      <c r="Z111" s="35"/>
      <c r="AA111" s="40"/>
      <c r="AB111" s="41"/>
      <c r="AC111" s="42"/>
      <c r="AD111" s="34"/>
      <c r="AE111" s="39"/>
      <c r="AF111" s="39"/>
      <c r="AG111" s="39"/>
      <c r="AH111" s="34"/>
      <c r="AI111" s="39"/>
      <c r="AJ111" s="39"/>
      <c r="AK111" s="43"/>
      <c r="AL111" s="38"/>
      <c r="AM111" s="40"/>
      <c r="AN111" s="40"/>
      <c r="AO111" s="40"/>
      <c r="AP111" s="40"/>
      <c r="AQ111" s="39"/>
      <c r="AR111" s="39"/>
      <c r="AS111" s="39"/>
      <c r="AT111" s="39"/>
      <c r="AU111" s="39"/>
    </row>
    <row r="112" spans="1:47" s="26" customFormat="1" ht="39" customHeight="1" x14ac:dyDescent="0.25">
      <c r="A112" s="65" t="e">
        <f>VLOOKUP(D112,'Active-Bldg List ref'!$A:$E,4,FALSE)</f>
        <v>#N/A</v>
      </c>
      <c r="B112" s="65" t="e">
        <f>VLOOKUP(D112,'Active-Bldg List ref'!$A:$E,5,FALSE)</f>
        <v>#N/A</v>
      </c>
      <c r="C112" s="65" t="e">
        <f>VLOOKUP(D112,'Active-Bldg List ref'!$A:$B,2,FALSE)</f>
        <v>#N/A</v>
      </c>
      <c r="D112" s="65" t="e">
        <f>INDEX('Active-Bldg List ref'!$A:$A,MATCH(R112,'Active-Bldg List ref'!$C:$C,0))</f>
        <v>#N/A</v>
      </c>
      <c r="E112" s="65" t="e">
        <f>INDEX('Equip Group &amp; Type ref'!D:D,MATCH(U112,'Equip Group &amp; Type ref'!E:E,0))</f>
        <v>#N/A</v>
      </c>
      <c r="F112" s="66" t="e">
        <f>INDEX('Equip Group &amp; Type ref'!F:F,MATCH(V112,'Equip Group &amp; Type ref'!G:G,0))</f>
        <v>#N/A</v>
      </c>
      <c r="G112" s="83"/>
      <c r="H112" s="69" t="e">
        <f>INDEX('Equip Group &amp; Type ref'!$F:$H,MATCH(F112,'Equip Group &amp; Type ref'!$F:$F,0),MATCH(A112,'Equip Group &amp; Type ref'!$2:$2,0))</f>
        <v>#N/A</v>
      </c>
      <c r="I112" s="70" t="e">
        <f>VLOOKUP(F112,'Equip Group &amp; Type ref'!F:H,6,FALSE)</f>
        <v>#N/A</v>
      </c>
      <c r="J112" s="71" t="e">
        <f>CONCATENATE(D112,":",VLOOKUP(F112,'Equip Group &amp; Type ref'!F:G,2,FALSE),":",$W112)</f>
        <v>#N/A</v>
      </c>
      <c r="K112" s="84" t="e">
        <f t="shared" si="7"/>
        <v>#N/A</v>
      </c>
      <c r="L112" s="70" t="e">
        <f>INDEX('MFR_List ref'!$A:$A,MATCH($Z112,'MFR_List ref'!$B:$B,0))</f>
        <v>#N/A</v>
      </c>
      <c r="M112" s="76" t="e">
        <f t="shared" si="6"/>
        <v>#N/A</v>
      </c>
      <c r="N112" s="78"/>
      <c r="O112" s="85"/>
      <c r="P112" s="86"/>
      <c r="Q112" s="74"/>
      <c r="R112" s="35"/>
      <c r="S112" s="36"/>
      <c r="T112" s="98"/>
      <c r="U112" s="37"/>
      <c r="V112" s="37"/>
      <c r="W112" s="38"/>
      <c r="X112" s="38"/>
      <c r="Y112" s="38"/>
      <c r="Z112" s="35"/>
      <c r="AA112" s="40"/>
      <c r="AB112" s="41"/>
      <c r="AC112" s="42"/>
      <c r="AD112" s="34"/>
      <c r="AE112" s="39"/>
      <c r="AF112" s="39"/>
      <c r="AG112" s="39"/>
      <c r="AH112" s="34"/>
      <c r="AI112" s="39"/>
      <c r="AJ112" s="39"/>
      <c r="AK112" s="43"/>
      <c r="AL112" s="38"/>
      <c r="AM112" s="40"/>
      <c r="AN112" s="40"/>
      <c r="AO112" s="40"/>
      <c r="AP112" s="40"/>
      <c r="AQ112" s="39"/>
      <c r="AR112" s="39"/>
      <c r="AS112" s="39"/>
      <c r="AT112" s="39"/>
      <c r="AU112" s="39"/>
    </row>
    <row r="113" spans="1:47" s="26" customFormat="1" ht="39" customHeight="1" x14ac:dyDescent="0.25">
      <c r="A113" s="65" t="e">
        <f>VLOOKUP(D113,'Active-Bldg List ref'!$A:$E,4,FALSE)</f>
        <v>#N/A</v>
      </c>
      <c r="B113" s="65" t="e">
        <f>VLOOKUP(D113,'Active-Bldg List ref'!$A:$E,5,FALSE)</f>
        <v>#N/A</v>
      </c>
      <c r="C113" s="65" t="e">
        <f>VLOOKUP(D113,'Active-Bldg List ref'!$A:$B,2,FALSE)</f>
        <v>#N/A</v>
      </c>
      <c r="D113" s="65" t="e">
        <f>INDEX('Active-Bldg List ref'!$A:$A,MATCH(R113,'Active-Bldg List ref'!$C:$C,0))</f>
        <v>#N/A</v>
      </c>
      <c r="E113" s="65" t="e">
        <f>INDEX('Equip Group &amp; Type ref'!D:D,MATCH(U113,'Equip Group &amp; Type ref'!E:E,0))</f>
        <v>#N/A</v>
      </c>
      <c r="F113" s="66" t="e">
        <f>INDEX('Equip Group &amp; Type ref'!F:F,MATCH(V113,'Equip Group &amp; Type ref'!G:G,0))</f>
        <v>#N/A</v>
      </c>
      <c r="G113" s="83"/>
      <c r="H113" s="69" t="e">
        <f>INDEX('Equip Group &amp; Type ref'!$F:$H,MATCH(F113,'Equip Group &amp; Type ref'!$F:$F,0),MATCH(A113,'Equip Group &amp; Type ref'!$2:$2,0))</f>
        <v>#N/A</v>
      </c>
      <c r="I113" s="70" t="e">
        <f>VLOOKUP(F113,'Equip Group &amp; Type ref'!F:H,6,FALSE)</f>
        <v>#N/A</v>
      </c>
      <c r="J113" s="71" t="e">
        <f>CONCATENATE(D113,":",VLOOKUP(F113,'Equip Group &amp; Type ref'!F:G,2,FALSE),":",$W113)</f>
        <v>#N/A</v>
      </c>
      <c r="K113" s="84" t="e">
        <f t="shared" si="7"/>
        <v>#N/A</v>
      </c>
      <c r="L113" s="70" t="e">
        <f>INDEX('MFR_List ref'!$A:$A,MATCH($Z113,'MFR_List ref'!$B:$B,0))</f>
        <v>#N/A</v>
      </c>
      <c r="M113" s="76" t="e">
        <f t="shared" si="6"/>
        <v>#N/A</v>
      </c>
      <c r="N113" s="78"/>
      <c r="O113" s="85"/>
      <c r="P113" s="86"/>
      <c r="Q113" s="74"/>
      <c r="R113" s="35"/>
      <c r="S113" s="36"/>
      <c r="T113" s="98"/>
      <c r="U113" s="37"/>
      <c r="V113" s="37"/>
      <c r="W113" s="38"/>
      <c r="X113" s="38"/>
      <c r="Y113" s="38"/>
      <c r="Z113" s="35"/>
      <c r="AA113" s="40"/>
      <c r="AB113" s="41"/>
      <c r="AC113" s="42"/>
      <c r="AD113" s="34"/>
      <c r="AE113" s="39"/>
      <c r="AF113" s="39"/>
      <c r="AG113" s="39"/>
      <c r="AH113" s="34"/>
      <c r="AI113" s="39"/>
      <c r="AJ113" s="39"/>
      <c r="AK113" s="43"/>
      <c r="AL113" s="38"/>
      <c r="AM113" s="40"/>
      <c r="AN113" s="40"/>
      <c r="AO113" s="40"/>
      <c r="AP113" s="40"/>
      <c r="AQ113" s="39"/>
      <c r="AR113" s="39"/>
      <c r="AS113" s="39"/>
      <c r="AT113" s="39"/>
      <c r="AU113" s="39"/>
    </row>
    <row r="114" spans="1:47" s="26" customFormat="1" ht="39" customHeight="1" x14ac:dyDescent="0.25">
      <c r="A114" s="65" t="e">
        <f>VLOOKUP(D114,'Active-Bldg List ref'!$A:$E,4,FALSE)</f>
        <v>#N/A</v>
      </c>
      <c r="B114" s="65" t="e">
        <f>VLOOKUP(D114,'Active-Bldg List ref'!$A:$E,5,FALSE)</f>
        <v>#N/A</v>
      </c>
      <c r="C114" s="65" t="e">
        <f>VLOOKUP(D114,'Active-Bldg List ref'!$A:$B,2,FALSE)</f>
        <v>#N/A</v>
      </c>
      <c r="D114" s="65" t="e">
        <f>INDEX('Active-Bldg List ref'!$A:$A,MATCH(R114,'Active-Bldg List ref'!$C:$C,0))</f>
        <v>#N/A</v>
      </c>
      <c r="E114" s="65" t="e">
        <f>INDEX('Equip Group &amp; Type ref'!D:D,MATCH(U114,'Equip Group &amp; Type ref'!E:E,0))</f>
        <v>#N/A</v>
      </c>
      <c r="F114" s="66" t="e">
        <f>INDEX('Equip Group &amp; Type ref'!F:F,MATCH(V114,'Equip Group &amp; Type ref'!G:G,0))</f>
        <v>#N/A</v>
      </c>
      <c r="G114" s="83"/>
      <c r="H114" s="69" t="e">
        <f>INDEX('Equip Group &amp; Type ref'!$F:$H,MATCH(F114,'Equip Group &amp; Type ref'!$F:$F,0),MATCH(A114,'Equip Group &amp; Type ref'!$2:$2,0))</f>
        <v>#N/A</v>
      </c>
      <c r="I114" s="70" t="e">
        <f>VLOOKUP(F114,'Equip Group &amp; Type ref'!F:H,6,FALSE)</f>
        <v>#N/A</v>
      </c>
      <c r="J114" s="71" t="e">
        <f>CONCATENATE(D114,":",VLOOKUP(F114,'Equip Group &amp; Type ref'!F:G,2,FALSE),":",$W114)</f>
        <v>#N/A</v>
      </c>
      <c r="K114" s="84" t="e">
        <f t="shared" si="7"/>
        <v>#N/A</v>
      </c>
      <c r="L114" s="70" t="e">
        <f>INDEX('MFR_List ref'!$A:$A,MATCH($Z114,'MFR_List ref'!$B:$B,0))</f>
        <v>#N/A</v>
      </c>
      <c r="M114" s="76" t="e">
        <f t="shared" si="6"/>
        <v>#N/A</v>
      </c>
      <c r="N114" s="78"/>
      <c r="O114" s="85"/>
      <c r="P114" s="86"/>
      <c r="Q114" s="74"/>
      <c r="R114" s="35"/>
      <c r="S114" s="36"/>
      <c r="T114" s="98"/>
      <c r="U114" s="37"/>
      <c r="V114" s="37"/>
      <c r="W114" s="38"/>
      <c r="X114" s="38"/>
      <c r="Y114" s="38"/>
      <c r="Z114" s="35"/>
      <c r="AA114" s="40"/>
      <c r="AB114" s="41"/>
      <c r="AC114" s="42"/>
      <c r="AD114" s="34"/>
      <c r="AE114" s="39"/>
      <c r="AF114" s="39"/>
      <c r="AG114" s="39"/>
      <c r="AH114" s="34"/>
      <c r="AI114" s="39"/>
      <c r="AJ114" s="39"/>
      <c r="AK114" s="43"/>
      <c r="AL114" s="38"/>
      <c r="AM114" s="40"/>
      <c r="AN114" s="40"/>
      <c r="AO114" s="40"/>
      <c r="AP114" s="40"/>
      <c r="AQ114" s="39"/>
      <c r="AR114" s="39"/>
      <c r="AS114" s="39"/>
      <c r="AT114" s="39"/>
      <c r="AU114" s="39"/>
    </row>
    <row r="115" spans="1:47" s="26" customFormat="1" ht="39" customHeight="1" x14ac:dyDescent="0.25">
      <c r="A115" s="65" t="e">
        <f>VLOOKUP(D115,'Active-Bldg List ref'!$A:$E,4,FALSE)</f>
        <v>#N/A</v>
      </c>
      <c r="B115" s="65" t="e">
        <f>VLOOKUP(D115,'Active-Bldg List ref'!$A:$E,5,FALSE)</f>
        <v>#N/A</v>
      </c>
      <c r="C115" s="65" t="e">
        <f>VLOOKUP(D115,'Active-Bldg List ref'!$A:$B,2,FALSE)</f>
        <v>#N/A</v>
      </c>
      <c r="D115" s="65" t="e">
        <f>INDEX('Active-Bldg List ref'!$A:$A,MATCH(R115,'Active-Bldg List ref'!$C:$C,0))</f>
        <v>#N/A</v>
      </c>
      <c r="E115" s="65" t="e">
        <f>INDEX('Equip Group &amp; Type ref'!D:D,MATCH(U115,'Equip Group &amp; Type ref'!E:E,0))</f>
        <v>#N/A</v>
      </c>
      <c r="F115" s="66" t="e">
        <f>INDEX('Equip Group &amp; Type ref'!F:F,MATCH(V115,'Equip Group &amp; Type ref'!G:G,0))</f>
        <v>#N/A</v>
      </c>
      <c r="G115" s="83"/>
      <c r="H115" s="69" t="e">
        <f>INDEX('Equip Group &amp; Type ref'!$F:$H,MATCH(F115,'Equip Group &amp; Type ref'!$F:$F,0),MATCH(A115,'Equip Group &amp; Type ref'!$2:$2,0))</f>
        <v>#N/A</v>
      </c>
      <c r="I115" s="70" t="e">
        <f>VLOOKUP(F115,'Equip Group &amp; Type ref'!F:H,6,FALSE)</f>
        <v>#N/A</v>
      </c>
      <c r="J115" s="71" t="e">
        <f>CONCATENATE(D115,":",VLOOKUP(F115,'Equip Group &amp; Type ref'!F:G,2,FALSE),":",$W115)</f>
        <v>#N/A</v>
      </c>
      <c r="K115" s="84" t="e">
        <f t="shared" si="7"/>
        <v>#N/A</v>
      </c>
      <c r="L115" s="70" t="e">
        <f>INDEX('MFR_List ref'!$A:$A,MATCH($Z115,'MFR_List ref'!$B:$B,0))</f>
        <v>#N/A</v>
      </c>
      <c r="M115" s="76" t="e">
        <f t="shared" si="6"/>
        <v>#N/A</v>
      </c>
      <c r="N115" s="78"/>
      <c r="O115" s="85"/>
      <c r="P115" s="86"/>
      <c r="Q115" s="74"/>
      <c r="R115" s="35"/>
      <c r="S115" s="36"/>
      <c r="T115" s="98"/>
      <c r="U115" s="37"/>
      <c r="V115" s="37"/>
      <c r="W115" s="38"/>
      <c r="X115" s="38"/>
      <c r="Y115" s="38"/>
      <c r="Z115" s="35"/>
      <c r="AA115" s="40"/>
      <c r="AB115" s="41"/>
      <c r="AC115" s="42"/>
      <c r="AD115" s="34"/>
      <c r="AE115" s="39"/>
      <c r="AF115" s="39"/>
      <c r="AG115" s="39"/>
      <c r="AH115" s="34"/>
      <c r="AI115" s="39"/>
      <c r="AJ115" s="39"/>
      <c r="AK115" s="43"/>
      <c r="AL115" s="38"/>
      <c r="AM115" s="40"/>
      <c r="AN115" s="40"/>
      <c r="AO115" s="40"/>
      <c r="AP115" s="40"/>
      <c r="AQ115" s="39"/>
      <c r="AR115" s="39"/>
      <c r="AS115" s="39"/>
      <c r="AT115" s="39"/>
      <c r="AU115" s="39"/>
    </row>
    <row r="116" spans="1:47" s="26" customFormat="1" ht="39" customHeight="1" x14ac:dyDescent="0.25">
      <c r="A116" s="65" t="e">
        <f>VLOOKUP(D116,'Active-Bldg List ref'!$A:$E,4,FALSE)</f>
        <v>#N/A</v>
      </c>
      <c r="B116" s="65" t="e">
        <f>VLOOKUP(D116,'Active-Bldg List ref'!$A:$E,5,FALSE)</f>
        <v>#N/A</v>
      </c>
      <c r="C116" s="65" t="e">
        <f>VLOOKUP(D116,'Active-Bldg List ref'!$A:$B,2,FALSE)</f>
        <v>#N/A</v>
      </c>
      <c r="D116" s="65" t="e">
        <f>INDEX('Active-Bldg List ref'!$A:$A,MATCH(R116,'Active-Bldg List ref'!$C:$C,0))</f>
        <v>#N/A</v>
      </c>
      <c r="E116" s="65" t="e">
        <f>INDEX('Equip Group &amp; Type ref'!D:D,MATCH(U116,'Equip Group &amp; Type ref'!E:E,0))</f>
        <v>#N/A</v>
      </c>
      <c r="F116" s="66" t="e">
        <f>INDEX('Equip Group &amp; Type ref'!F:F,MATCH(V116,'Equip Group &amp; Type ref'!G:G,0))</f>
        <v>#N/A</v>
      </c>
      <c r="G116" s="83"/>
      <c r="H116" s="69" t="e">
        <f>INDEX('Equip Group &amp; Type ref'!$F:$H,MATCH(F116,'Equip Group &amp; Type ref'!$F:$F,0),MATCH(A116,'Equip Group &amp; Type ref'!$2:$2,0))</f>
        <v>#N/A</v>
      </c>
      <c r="I116" s="70" t="e">
        <f>VLOOKUP(F116,'Equip Group &amp; Type ref'!F:H,6,FALSE)</f>
        <v>#N/A</v>
      </c>
      <c r="J116" s="71" t="e">
        <f>CONCATENATE(D116,":",VLOOKUP(F116,'Equip Group &amp; Type ref'!F:G,2,FALSE),":",$W116)</f>
        <v>#N/A</v>
      </c>
      <c r="K116" s="84" t="e">
        <f t="shared" si="7"/>
        <v>#N/A</v>
      </c>
      <c r="L116" s="70" t="e">
        <f>INDEX('MFR_List ref'!$A:$A,MATCH($Z116,'MFR_List ref'!$B:$B,0))</f>
        <v>#N/A</v>
      </c>
      <c r="M116" s="76" t="e">
        <f t="shared" si="6"/>
        <v>#N/A</v>
      </c>
      <c r="N116" s="78"/>
      <c r="O116" s="85"/>
      <c r="P116" s="86"/>
      <c r="Q116" s="74"/>
      <c r="R116" s="35"/>
      <c r="S116" s="36"/>
      <c r="T116" s="98"/>
      <c r="U116" s="37"/>
      <c r="V116" s="37"/>
      <c r="W116" s="38"/>
      <c r="X116" s="38"/>
      <c r="Y116" s="38"/>
      <c r="Z116" s="35"/>
      <c r="AA116" s="40"/>
      <c r="AB116" s="41"/>
      <c r="AC116" s="42"/>
      <c r="AD116" s="34"/>
      <c r="AE116" s="39"/>
      <c r="AF116" s="39"/>
      <c r="AG116" s="39"/>
      <c r="AH116" s="34"/>
      <c r="AI116" s="39"/>
      <c r="AJ116" s="39"/>
      <c r="AK116" s="43"/>
      <c r="AL116" s="38"/>
      <c r="AM116" s="40"/>
      <c r="AN116" s="40"/>
      <c r="AO116" s="40"/>
      <c r="AP116" s="40"/>
      <c r="AQ116" s="39"/>
      <c r="AR116" s="39"/>
      <c r="AS116" s="39"/>
      <c r="AT116" s="39"/>
      <c r="AU116" s="39"/>
    </row>
    <row r="117" spans="1:47" s="26" customFormat="1" ht="39" customHeight="1" x14ac:dyDescent="0.25">
      <c r="A117" s="65" t="e">
        <f>VLOOKUP(D117,'Active-Bldg List ref'!$A:$E,4,FALSE)</f>
        <v>#N/A</v>
      </c>
      <c r="B117" s="65" t="e">
        <f>VLOOKUP(D117,'Active-Bldg List ref'!$A:$E,5,FALSE)</f>
        <v>#N/A</v>
      </c>
      <c r="C117" s="65" t="e">
        <f>VLOOKUP(D117,'Active-Bldg List ref'!$A:$B,2,FALSE)</f>
        <v>#N/A</v>
      </c>
      <c r="D117" s="65" t="e">
        <f>INDEX('Active-Bldg List ref'!$A:$A,MATCH(R117,'Active-Bldg List ref'!$C:$C,0))</f>
        <v>#N/A</v>
      </c>
      <c r="E117" s="65" t="e">
        <f>INDEX('Equip Group &amp; Type ref'!D:D,MATCH(U117,'Equip Group &amp; Type ref'!E:E,0))</f>
        <v>#N/A</v>
      </c>
      <c r="F117" s="66" t="e">
        <f>INDEX('Equip Group &amp; Type ref'!F:F,MATCH(V117,'Equip Group &amp; Type ref'!G:G,0))</f>
        <v>#N/A</v>
      </c>
      <c r="G117" s="83"/>
      <c r="H117" s="69" t="e">
        <f>INDEX('Equip Group &amp; Type ref'!$F:$H,MATCH(F117,'Equip Group &amp; Type ref'!$F:$F,0),MATCH(A117,'Equip Group &amp; Type ref'!$2:$2,0))</f>
        <v>#N/A</v>
      </c>
      <c r="I117" s="70" t="e">
        <f>VLOOKUP(F117,'Equip Group &amp; Type ref'!F:H,6,FALSE)</f>
        <v>#N/A</v>
      </c>
      <c r="J117" s="71" t="e">
        <f>CONCATENATE(D117,":",VLOOKUP(F117,'Equip Group &amp; Type ref'!F:G,2,FALSE),":",$W117)</f>
        <v>#N/A</v>
      </c>
      <c r="K117" s="84" t="e">
        <f t="shared" si="7"/>
        <v>#N/A</v>
      </c>
      <c r="L117" s="70" t="e">
        <f>INDEX('MFR_List ref'!$A:$A,MATCH($Z117,'MFR_List ref'!$B:$B,0))</f>
        <v>#N/A</v>
      </c>
      <c r="M117" s="76" t="e">
        <f t="shared" si="6"/>
        <v>#N/A</v>
      </c>
      <c r="N117" s="78"/>
      <c r="O117" s="85"/>
      <c r="P117" s="86"/>
      <c r="Q117" s="74"/>
      <c r="R117" s="35"/>
      <c r="S117" s="36"/>
      <c r="T117" s="98"/>
      <c r="U117" s="37"/>
      <c r="V117" s="37"/>
      <c r="W117" s="38"/>
      <c r="X117" s="38"/>
      <c r="Y117" s="38"/>
      <c r="Z117" s="35"/>
      <c r="AA117" s="40"/>
      <c r="AB117" s="41"/>
      <c r="AC117" s="42"/>
      <c r="AD117" s="34"/>
      <c r="AE117" s="39"/>
      <c r="AF117" s="39"/>
      <c r="AG117" s="39"/>
      <c r="AH117" s="34"/>
      <c r="AI117" s="39"/>
      <c r="AJ117" s="39"/>
      <c r="AK117" s="43"/>
      <c r="AL117" s="38"/>
      <c r="AM117" s="40"/>
      <c r="AN117" s="40"/>
      <c r="AO117" s="40"/>
      <c r="AP117" s="40"/>
      <c r="AQ117" s="39"/>
      <c r="AR117" s="39"/>
      <c r="AS117" s="39"/>
      <c r="AT117" s="39"/>
      <c r="AU117" s="39"/>
    </row>
    <row r="118" spans="1:47" s="26" customFormat="1" ht="39" customHeight="1" x14ac:dyDescent="0.25">
      <c r="A118" s="65" t="e">
        <f>VLOOKUP(D118,'Active-Bldg List ref'!$A:$E,4,FALSE)</f>
        <v>#N/A</v>
      </c>
      <c r="B118" s="65" t="e">
        <f>VLOOKUP(D118,'Active-Bldg List ref'!$A:$E,5,FALSE)</f>
        <v>#N/A</v>
      </c>
      <c r="C118" s="65" t="e">
        <f>VLOOKUP(D118,'Active-Bldg List ref'!$A:$B,2,FALSE)</f>
        <v>#N/A</v>
      </c>
      <c r="D118" s="65" t="e">
        <f>INDEX('Active-Bldg List ref'!$A:$A,MATCH(R118,'Active-Bldg List ref'!$C:$C,0))</f>
        <v>#N/A</v>
      </c>
      <c r="E118" s="65" t="e">
        <f>INDEX('Equip Group &amp; Type ref'!D:D,MATCH(U118,'Equip Group &amp; Type ref'!E:E,0))</f>
        <v>#N/A</v>
      </c>
      <c r="F118" s="66" t="e">
        <f>INDEX('Equip Group &amp; Type ref'!F:F,MATCH(V118,'Equip Group &amp; Type ref'!G:G,0))</f>
        <v>#N/A</v>
      </c>
      <c r="G118" s="83"/>
      <c r="H118" s="69" t="e">
        <f>INDEX('Equip Group &amp; Type ref'!$F:$H,MATCH(F118,'Equip Group &amp; Type ref'!$F:$F,0),MATCH(A118,'Equip Group &amp; Type ref'!$2:$2,0))</f>
        <v>#N/A</v>
      </c>
      <c r="I118" s="70" t="e">
        <f>VLOOKUP(F118,'Equip Group &amp; Type ref'!F:H,6,FALSE)</f>
        <v>#N/A</v>
      </c>
      <c r="J118" s="71" t="e">
        <f>CONCATENATE(D118,":",VLOOKUP(F118,'Equip Group &amp; Type ref'!F:G,2,FALSE),":",$W118)</f>
        <v>#N/A</v>
      </c>
      <c r="K118" s="84" t="e">
        <f t="shared" si="7"/>
        <v>#N/A</v>
      </c>
      <c r="L118" s="70" t="e">
        <f>INDEX('MFR_List ref'!$A:$A,MATCH($Z118,'MFR_List ref'!$B:$B,0))</f>
        <v>#N/A</v>
      </c>
      <c r="M118" s="76" t="e">
        <f t="shared" si="6"/>
        <v>#N/A</v>
      </c>
      <c r="N118" s="78"/>
      <c r="O118" s="85"/>
      <c r="P118" s="86"/>
      <c r="Q118" s="74"/>
      <c r="R118" s="35"/>
      <c r="S118" s="36"/>
      <c r="T118" s="98"/>
      <c r="U118" s="37"/>
      <c r="V118" s="37"/>
      <c r="W118" s="38"/>
      <c r="X118" s="38"/>
      <c r="Y118" s="38"/>
      <c r="Z118" s="35"/>
      <c r="AA118" s="40"/>
      <c r="AB118" s="41"/>
      <c r="AC118" s="42"/>
      <c r="AD118" s="34"/>
      <c r="AE118" s="39"/>
      <c r="AF118" s="39"/>
      <c r="AG118" s="39"/>
      <c r="AH118" s="34"/>
      <c r="AI118" s="39"/>
      <c r="AJ118" s="39"/>
      <c r="AK118" s="43"/>
      <c r="AL118" s="38"/>
      <c r="AM118" s="40"/>
      <c r="AN118" s="40"/>
      <c r="AO118" s="40"/>
      <c r="AP118" s="40"/>
      <c r="AQ118" s="39"/>
      <c r="AR118" s="39"/>
      <c r="AS118" s="39"/>
      <c r="AT118" s="39"/>
      <c r="AU118" s="39"/>
    </row>
    <row r="119" spans="1:47" s="26" customFormat="1" ht="39" customHeight="1" x14ac:dyDescent="0.25">
      <c r="A119" s="65" t="e">
        <f>VLOOKUP(D119,'Active-Bldg List ref'!$A:$E,4,FALSE)</f>
        <v>#N/A</v>
      </c>
      <c r="B119" s="65" t="e">
        <f>VLOOKUP(D119,'Active-Bldg List ref'!$A:$E,5,FALSE)</f>
        <v>#N/A</v>
      </c>
      <c r="C119" s="65" t="e">
        <f>VLOOKUP(D119,'Active-Bldg List ref'!$A:$B,2,FALSE)</f>
        <v>#N/A</v>
      </c>
      <c r="D119" s="65" t="e">
        <f>INDEX('Active-Bldg List ref'!$A:$A,MATCH(R119,'Active-Bldg List ref'!$C:$C,0))</f>
        <v>#N/A</v>
      </c>
      <c r="E119" s="65" t="e">
        <f>INDEX('Equip Group &amp; Type ref'!D:D,MATCH(U119,'Equip Group &amp; Type ref'!E:E,0))</f>
        <v>#N/A</v>
      </c>
      <c r="F119" s="66" t="e">
        <f>INDEX('Equip Group &amp; Type ref'!F:F,MATCH(V119,'Equip Group &amp; Type ref'!G:G,0))</f>
        <v>#N/A</v>
      </c>
      <c r="G119" s="83"/>
      <c r="H119" s="69" t="e">
        <f>INDEX('Equip Group &amp; Type ref'!$F:$H,MATCH(F119,'Equip Group &amp; Type ref'!$F:$F,0),MATCH(A119,'Equip Group &amp; Type ref'!$2:$2,0))</f>
        <v>#N/A</v>
      </c>
      <c r="I119" s="70" t="e">
        <f>VLOOKUP(F119,'Equip Group &amp; Type ref'!F:H,6,FALSE)</f>
        <v>#N/A</v>
      </c>
      <c r="J119" s="71" t="e">
        <f>CONCATENATE(D119,":",VLOOKUP(F119,'Equip Group &amp; Type ref'!F:G,2,FALSE),":",$W119)</f>
        <v>#N/A</v>
      </c>
      <c r="K119" s="84" t="e">
        <f t="shared" si="7"/>
        <v>#N/A</v>
      </c>
      <c r="L119" s="70" t="e">
        <f>INDEX('MFR_List ref'!$A:$A,MATCH($Z119,'MFR_List ref'!$B:$B,0))</f>
        <v>#N/A</v>
      </c>
      <c r="M119" s="76" t="e">
        <f t="shared" si="6"/>
        <v>#N/A</v>
      </c>
      <c r="N119" s="78"/>
      <c r="O119" s="85"/>
      <c r="P119" s="86"/>
      <c r="Q119" s="74"/>
      <c r="R119" s="35"/>
      <c r="S119" s="36"/>
      <c r="T119" s="98"/>
      <c r="U119" s="37"/>
      <c r="V119" s="37"/>
      <c r="W119" s="38"/>
      <c r="X119" s="38"/>
      <c r="Y119" s="38"/>
      <c r="Z119" s="35"/>
      <c r="AA119" s="40"/>
      <c r="AB119" s="41"/>
      <c r="AC119" s="42"/>
      <c r="AD119" s="34"/>
      <c r="AE119" s="39"/>
      <c r="AF119" s="39"/>
      <c r="AG119" s="39"/>
      <c r="AH119" s="34"/>
      <c r="AI119" s="39"/>
      <c r="AJ119" s="39"/>
      <c r="AK119" s="43"/>
      <c r="AL119" s="38"/>
      <c r="AM119" s="40"/>
      <c r="AN119" s="40"/>
      <c r="AO119" s="40"/>
      <c r="AP119" s="40"/>
      <c r="AQ119" s="39"/>
      <c r="AR119" s="39"/>
      <c r="AS119" s="39"/>
      <c r="AT119" s="39"/>
      <c r="AU119" s="39"/>
    </row>
    <row r="120" spans="1:47" s="26" customFormat="1" ht="39" customHeight="1" x14ac:dyDescent="0.25">
      <c r="A120" s="65" t="e">
        <f>VLOOKUP(D120,'Active-Bldg List ref'!$A:$E,4,FALSE)</f>
        <v>#N/A</v>
      </c>
      <c r="B120" s="65" t="e">
        <f>VLOOKUP(D120,'Active-Bldg List ref'!$A:$E,5,FALSE)</f>
        <v>#N/A</v>
      </c>
      <c r="C120" s="65" t="e">
        <f>VLOOKUP(D120,'Active-Bldg List ref'!$A:$B,2,FALSE)</f>
        <v>#N/A</v>
      </c>
      <c r="D120" s="65" t="e">
        <f>INDEX('Active-Bldg List ref'!$A:$A,MATCH(R120,'Active-Bldg List ref'!$C:$C,0))</f>
        <v>#N/A</v>
      </c>
      <c r="E120" s="65" t="e">
        <f>INDEX('Equip Group &amp; Type ref'!D:D,MATCH(U120,'Equip Group &amp; Type ref'!E:E,0))</f>
        <v>#N/A</v>
      </c>
      <c r="F120" s="66" t="e">
        <f>INDEX('Equip Group &amp; Type ref'!F:F,MATCH(V120,'Equip Group &amp; Type ref'!G:G,0))</f>
        <v>#N/A</v>
      </c>
      <c r="G120" s="83"/>
      <c r="H120" s="69" t="e">
        <f>INDEX('Equip Group &amp; Type ref'!$F:$H,MATCH(F120,'Equip Group &amp; Type ref'!$F:$F,0),MATCH(A120,'Equip Group &amp; Type ref'!$2:$2,0))</f>
        <v>#N/A</v>
      </c>
      <c r="I120" s="70" t="e">
        <f>VLOOKUP(F120,'Equip Group &amp; Type ref'!F:H,6,FALSE)</f>
        <v>#N/A</v>
      </c>
      <c r="J120" s="71" t="e">
        <f>CONCATENATE(D120,":",VLOOKUP(F120,'Equip Group &amp; Type ref'!F:G,2,FALSE),":",$W120)</f>
        <v>#N/A</v>
      </c>
      <c r="K120" s="84" t="e">
        <f t="shared" si="7"/>
        <v>#N/A</v>
      </c>
      <c r="L120" s="70" t="e">
        <f>INDEX('MFR_List ref'!$A:$A,MATCH($Z120,'MFR_List ref'!$B:$B,0))</f>
        <v>#N/A</v>
      </c>
      <c r="M120" s="76" t="e">
        <f t="shared" si="6"/>
        <v>#N/A</v>
      </c>
      <c r="N120" s="78"/>
      <c r="O120" s="85"/>
      <c r="P120" s="86"/>
      <c r="Q120" s="74"/>
      <c r="R120" s="35"/>
      <c r="S120" s="36"/>
      <c r="T120" s="98"/>
      <c r="U120" s="37"/>
      <c r="V120" s="37"/>
      <c r="W120" s="38"/>
      <c r="X120" s="38"/>
      <c r="Y120" s="38"/>
      <c r="Z120" s="35"/>
      <c r="AA120" s="40"/>
      <c r="AB120" s="41"/>
      <c r="AC120" s="42"/>
      <c r="AD120" s="34"/>
      <c r="AE120" s="39"/>
      <c r="AF120" s="39"/>
      <c r="AG120" s="39"/>
      <c r="AH120" s="34"/>
      <c r="AI120" s="39"/>
      <c r="AJ120" s="39"/>
      <c r="AK120" s="43"/>
      <c r="AL120" s="38"/>
      <c r="AM120" s="40"/>
      <c r="AN120" s="40"/>
      <c r="AO120" s="40"/>
      <c r="AP120" s="40"/>
      <c r="AQ120" s="39"/>
      <c r="AR120" s="39"/>
      <c r="AS120" s="39"/>
      <c r="AT120" s="39"/>
      <c r="AU120" s="39"/>
    </row>
    <row r="121" spans="1:47" s="26" customFormat="1" ht="39" customHeight="1" x14ac:dyDescent="0.25">
      <c r="A121" s="65" t="e">
        <f>VLOOKUP(D121,'Active-Bldg List ref'!$A:$E,4,FALSE)</f>
        <v>#N/A</v>
      </c>
      <c r="B121" s="65" t="e">
        <f>VLOOKUP(D121,'Active-Bldg List ref'!$A:$E,5,FALSE)</f>
        <v>#N/A</v>
      </c>
      <c r="C121" s="65" t="e">
        <f>VLOOKUP(D121,'Active-Bldg List ref'!$A:$B,2,FALSE)</f>
        <v>#N/A</v>
      </c>
      <c r="D121" s="65" t="e">
        <f>INDEX('Active-Bldg List ref'!$A:$A,MATCH(R121,'Active-Bldg List ref'!$C:$C,0))</f>
        <v>#N/A</v>
      </c>
      <c r="E121" s="65" t="e">
        <f>INDEX('Equip Group &amp; Type ref'!D:D,MATCH(U121,'Equip Group &amp; Type ref'!E:E,0))</f>
        <v>#N/A</v>
      </c>
      <c r="F121" s="66" t="e">
        <f>INDEX('Equip Group &amp; Type ref'!F:F,MATCH(V121,'Equip Group &amp; Type ref'!G:G,0))</f>
        <v>#N/A</v>
      </c>
      <c r="G121" s="83"/>
      <c r="H121" s="69" t="e">
        <f>INDEX('Equip Group &amp; Type ref'!$F:$H,MATCH(F121,'Equip Group &amp; Type ref'!$F:$F,0),MATCH(A121,'Equip Group &amp; Type ref'!$2:$2,0))</f>
        <v>#N/A</v>
      </c>
      <c r="I121" s="70" t="e">
        <f>VLOOKUP(F121,'Equip Group &amp; Type ref'!F:H,6,FALSE)</f>
        <v>#N/A</v>
      </c>
      <c r="J121" s="71" t="e">
        <f>CONCATENATE(D121,":",VLOOKUP(F121,'Equip Group &amp; Type ref'!F:G,2,FALSE),":",$W121)</f>
        <v>#N/A</v>
      </c>
      <c r="K121" s="84" t="e">
        <f t="shared" si="7"/>
        <v>#N/A</v>
      </c>
      <c r="L121" s="70" t="e">
        <f>INDEX('MFR_List ref'!$A:$A,MATCH($Z121,'MFR_List ref'!$B:$B,0))</f>
        <v>#N/A</v>
      </c>
      <c r="M121" s="76" t="e">
        <f t="shared" si="6"/>
        <v>#N/A</v>
      </c>
      <c r="N121" s="78"/>
      <c r="O121" s="85"/>
      <c r="P121" s="86"/>
      <c r="Q121" s="74"/>
      <c r="R121" s="35"/>
      <c r="S121" s="36"/>
      <c r="T121" s="98"/>
      <c r="U121" s="37"/>
      <c r="V121" s="37"/>
      <c r="W121" s="38"/>
      <c r="X121" s="38"/>
      <c r="Y121" s="38"/>
      <c r="Z121" s="35"/>
      <c r="AA121" s="40"/>
      <c r="AB121" s="41"/>
      <c r="AC121" s="42"/>
      <c r="AD121" s="34"/>
      <c r="AE121" s="39"/>
      <c r="AF121" s="39"/>
      <c r="AG121" s="39"/>
      <c r="AH121" s="34"/>
      <c r="AI121" s="39"/>
      <c r="AJ121" s="39"/>
      <c r="AK121" s="43"/>
      <c r="AL121" s="38"/>
      <c r="AM121" s="40"/>
      <c r="AN121" s="40"/>
      <c r="AO121" s="40"/>
      <c r="AP121" s="40"/>
      <c r="AQ121" s="39"/>
      <c r="AR121" s="39"/>
      <c r="AS121" s="39"/>
      <c r="AT121" s="39"/>
      <c r="AU121" s="39"/>
    </row>
    <row r="122" spans="1:47" s="26" customFormat="1" ht="39" customHeight="1" x14ac:dyDescent="0.25">
      <c r="A122" s="65" t="e">
        <f>VLOOKUP(D122,'Active-Bldg List ref'!$A:$E,4,FALSE)</f>
        <v>#N/A</v>
      </c>
      <c r="B122" s="65" t="e">
        <f>VLOOKUP(D122,'Active-Bldg List ref'!$A:$E,5,FALSE)</f>
        <v>#N/A</v>
      </c>
      <c r="C122" s="65" t="e">
        <f>VLOOKUP(D122,'Active-Bldg List ref'!$A:$B,2,FALSE)</f>
        <v>#N/A</v>
      </c>
      <c r="D122" s="65" t="e">
        <f>INDEX('Active-Bldg List ref'!$A:$A,MATCH(R122,'Active-Bldg List ref'!$C:$C,0))</f>
        <v>#N/A</v>
      </c>
      <c r="E122" s="65" t="e">
        <f>INDEX('Equip Group &amp; Type ref'!D:D,MATCH(U122,'Equip Group &amp; Type ref'!E:E,0))</f>
        <v>#N/A</v>
      </c>
      <c r="F122" s="66" t="e">
        <f>INDEX('Equip Group &amp; Type ref'!F:F,MATCH(V122,'Equip Group &amp; Type ref'!G:G,0))</f>
        <v>#N/A</v>
      </c>
      <c r="G122" s="83"/>
      <c r="H122" s="69" t="e">
        <f>INDEX('Equip Group &amp; Type ref'!$F:$H,MATCH(F122,'Equip Group &amp; Type ref'!$F:$F,0),MATCH(A122,'Equip Group &amp; Type ref'!$2:$2,0))</f>
        <v>#N/A</v>
      </c>
      <c r="I122" s="70" t="e">
        <f>VLOOKUP(F122,'Equip Group &amp; Type ref'!F:H,6,FALSE)</f>
        <v>#N/A</v>
      </c>
      <c r="J122" s="71" t="e">
        <f>CONCATENATE(D122,":",VLOOKUP(F122,'Equip Group &amp; Type ref'!F:G,2,FALSE),":",$W122)</f>
        <v>#N/A</v>
      </c>
      <c r="K122" s="84" t="e">
        <f t="shared" si="7"/>
        <v>#N/A</v>
      </c>
      <c r="L122" s="70" t="e">
        <f>INDEX('MFR_List ref'!$A:$A,MATCH($Z122,'MFR_List ref'!$B:$B,0))</f>
        <v>#N/A</v>
      </c>
      <c r="M122" s="76" t="e">
        <f t="shared" si="6"/>
        <v>#N/A</v>
      </c>
      <c r="N122" s="78"/>
      <c r="O122" s="85"/>
      <c r="P122" s="86"/>
      <c r="Q122" s="74"/>
      <c r="R122" s="35"/>
      <c r="S122" s="36"/>
      <c r="T122" s="98"/>
      <c r="U122" s="37"/>
      <c r="V122" s="37"/>
      <c r="W122" s="38"/>
      <c r="X122" s="38"/>
      <c r="Y122" s="38"/>
      <c r="Z122" s="35"/>
      <c r="AA122" s="40"/>
      <c r="AB122" s="41"/>
      <c r="AC122" s="42"/>
      <c r="AD122" s="34"/>
      <c r="AE122" s="39"/>
      <c r="AF122" s="39"/>
      <c r="AG122" s="39"/>
      <c r="AH122" s="34"/>
      <c r="AI122" s="39"/>
      <c r="AJ122" s="39"/>
      <c r="AK122" s="43"/>
      <c r="AL122" s="38"/>
      <c r="AM122" s="40"/>
      <c r="AN122" s="40"/>
      <c r="AO122" s="40"/>
      <c r="AP122" s="40"/>
      <c r="AQ122" s="39"/>
      <c r="AR122" s="39"/>
      <c r="AS122" s="39"/>
      <c r="AT122" s="39"/>
      <c r="AU122" s="39"/>
    </row>
    <row r="123" spans="1:47" s="26" customFormat="1" ht="39" customHeight="1" x14ac:dyDescent="0.25">
      <c r="A123" s="65" t="e">
        <f>VLOOKUP(D123,'Active-Bldg List ref'!$A:$E,4,FALSE)</f>
        <v>#N/A</v>
      </c>
      <c r="B123" s="65" t="e">
        <f>VLOOKUP(D123,'Active-Bldg List ref'!$A:$E,5,FALSE)</f>
        <v>#N/A</v>
      </c>
      <c r="C123" s="65" t="e">
        <f>VLOOKUP(D123,'Active-Bldg List ref'!$A:$B,2,FALSE)</f>
        <v>#N/A</v>
      </c>
      <c r="D123" s="65" t="e">
        <f>INDEX('Active-Bldg List ref'!$A:$A,MATCH(R123,'Active-Bldg List ref'!$C:$C,0))</f>
        <v>#N/A</v>
      </c>
      <c r="E123" s="65" t="e">
        <f>INDEX('Equip Group &amp; Type ref'!D:D,MATCH(U123,'Equip Group &amp; Type ref'!E:E,0))</f>
        <v>#N/A</v>
      </c>
      <c r="F123" s="66" t="e">
        <f>INDEX('Equip Group &amp; Type ref'!F:F,MATCH(V123,'Equip Group &amp; Type ref'!G:G,0))</f>
        <v>#N/A</v>
      </c>
      <c r="G123" s="83"/>
      <c r="H123" s="69" t="e">
        <f>INDEX('Equip Group &amp; Type ref'!$F:$H,MATCH(F123,'Equip Group &amp; Type ref'!$F:$F,0),MATCH(A123,'Equip Group &amp; Type ref'!$2:$2,0))</f>
        <v>#N/A</v>
      </c>
      <c r="I123" s="70" t="e">
        <f>VLOOKUP(F123,'Equip Group &amp; Type ref'!F:H,6,FALSE)</f>
        <v>#N/A</v>
      </c>
      <c r="J123" s="71" t="e">
        <f>CONCATENATE(D123,":",VLOOKUP(F123,'Equip Group &amp; Type ref'!F:G,2,FALSE),":",$W123)</f>
        <v>#N/A</v>
      </c>
      <c r="K123" s="84" t="e">
        <f t="shared" si="7"/>
        <v>#N/A</v>
      </c>
      <c r="L123" s="70" t="e">
        <f>INDEX('MFR_List ref'!$A:$A,MATCH($Z123,'MFR_List ref'!$B:$B,0))</f>
        <v>#N/A</v>
      </c>
      <c r="M123" s="76" t="e">
        <f t="shared" si="6"/>
        <v>#N/A</v>
      </c>
      <c r="N123" s="78"/>
      <c r="O123" s="85"/>
      <c r="P123" s="86"/>
      <c r="Q123" s="74"/>
      <c r="R123" s="35"/>
      <c r="S123" s="36"/>
      <c r="T123" s="98"/>
      <c r="U123" s="37"/>
      <c r="V123" s="37"/>
      <c r="W123" s="38"/>
      <c r="X123" s="38"/>
      <c r="Y123" s="38"/>
      <c r="Z123" s="35"/>
      <c r="AA123" s="40"/>
      <c r="AB123" s="41"/>
      <c r="AC123" s="42"/>
      <c r="AD123" s="34"/>
      <c r="AE123" s="39"/>
      <c r="AF123" s="39"/>
      <c r="AG123" s="39"/>
      <c r="AH123" s="34"/>
      <c r="AI123" s="39"/>
      <c r="AJ123" s="39"/>
      <c r="AK123" s="43"/>
      <c r="AL123" s="38"/>
      <c r="AM123" s="40"/>
      <c r="AN123" s="40"/>
      <c r="AO123" s="40"/>
      <c r="AP123" s="40"/>
      <c r="AQ123" s="39"/>
      <c r="AR123" s="39"/>
      <c r="AS123" s="39"/>
      <c r="AT123" s="39"/>
      <c r="AU123" s="39"/>
    </row>
    <row r="124" spans="1:47" s="26" customFormat="1" ht="39" customHeight="1" x14ac:dyDescent="0.25">
      <c r="A124" s="65" t="e">
        <f>VLOOKUP(D124,'Active-Bldg List ref'!$A:$E,4,FALSE)</f>
        <v>#N/A</v>
      </c>
      <c r="B124" s="65" t="e">
        <f>VLOOKUP(D124,'Active-Bldg List ref'!$A:$E,5,FALSE)</f>
        <v>#N/A</v>
      </c>
      <c r="C124" s="65" t="e">
        <f>VLOOKUP(D124,'Active-Bldg List ref'!$A:$B,2,FALSE)</f>
        <v>#N/A</v>
      </c>
      <c r="D124" s="65" t="e">
        <f>INDEX('Active-Bldg List ref'!$A:$A,MATCH(R124,'Active-Bldg List ref'!$C:$C,0))</f>
        <v>#N/A</v>
      </c>
      <c r="E124" s="65" t="e">
        <f>INDEX('Equip Group &amp; Type ref'!D:D,MATCH(U124,'Equip Group &amp; Type ref'!E:E,0))</f>
        <v>#N/A</v>
      </c>
      <c r="F124" s="66" t="e">
        <f>INDEX('Equip Group &amp; Type ref'!F:F,MATCH(V124,'Equip Group &amp; Type ref'!G:G,0))</f>
        <v>#N/A</v>
      </c>
      <c r="G124" s="83"/>
      <c r="H124" s="69" t="e">
        <f>INDEX('Equip Group &amp; Type ref'!$F:$H,MATCH(F124,'Equip Group &amp; Type ref'!$F:$F,0),MATCH(A124,'Equip Group &amp; Type ref'!$2:$2,0))</f>
        <v>#N/A</v>
      </c>
      <c r="I124" s="70" t="e">
        <f>VLOOKUP(F124,'Equip Group &amp; Type ref'!F:H,6,FALSE)</f>
        <v>#N/A</v>
      </c>
      <c r="J124" s="71" t="e">
        <f>CONCATENATE(D124,":",VLOOKUP(F124,'Equip Group &amp; Type ref'!F:G,2,FALSE),":",$W124)</f>
        <v>#N/A</v>
      </c>
      <c r="K124" s="84" t="e">
        <f t="shared" si="7"/>
        <v>#N/A</v>
      </c>
      <c r="L124" s="70" t="e">
        <f>INDEX('MFR_List ref'!$A:$A,MATCH($Z124,'MFR_List ref'!$B:$B,0))</f>
        <v>#N/A</v>
      </c>
      <c r="M124" s="76" t="e">
        <f t="shared" si="6"/>
        <v>#N/A</v>
      </c>
      <c r="N124" s="78"/>
      <c r="O124" s="85"/>
      <c r="P124" s="86"/>
      <c r="Q124" s="74"/>
      <c r="R124" s="35"/>
      <c r="S124" s="36"/>
      <c r="T124" s="98"/>
      <c r="U124" s="37"/>
      <c r="V124" s="37"/>
      <c r="W124" s="38"/>
      <c r="X124" s="38"/>
      <c r="Y124" s="38"/>
      <c r="Z124" s="35"/>
      <c r="AA124" s="40"/>
      <c r="AB124" s="41"/>
      <c r="AC124" s="42"/>
      <c r="AD124" s="34"/>
      <c r="AE124" s="39"/>
      <c r="AF124" s="39"/>
      <c r="AG124" s="39"/>
      <c r="AH124" s="34"/>
      <c r="AI124" s="39"/>
      <c r="AJ124" s="39"/>
      <c r="AK124" s="43"/>
      <c r="AL124" s="38"/>
      <c r="AM124" s="40"/>
      <c r="AN124" s="40"/>
      <c r="AO124" s="40"/>
      <c r="AP124" s="40"/>
      <c r="AQ124" s="39"/>
      <c r="AR124" s="39"/>
      <c r="AS124" s="39"/>
      <c r="AT124" s="39"/>
      <c r="AU124" s="39"/>
    </row>
    <row r="125" spans="1:47" s="26" customFormat="1" ht="39" customHeight="1" x14ac:dyDescent="0.25">
      <c r="A125" s="65" t="e">
        <f>VLOOKUP(D125,'Active-Bldg List ref'!$A:$E,4,FALSE)</f>
        <v>#N/A</v>
      </c>
      <c r="B125" s="65" t="e">
        <f>VLOOKUP(D125,'Active-Bldg List ref'!$A:$E,5,FALSE)</f>
        <v>#N/A</v>
      </c>
      <c r="C125" s="65" t="e">
        <f>VLOOKUP(D125,'Active-Bldg List ref'!$A:$B,2,FALSE)</f>
        <v>#N/A</v>
      </c>
      <c r="D125" s="65" t="e">
        <f>INDEX('Active-Bldg List ref'!$A:$A,MATCH(R125,'Active-Bldg List ref'!$C:$C,0))</f>
        <v>#N/A</v>
      </c>
      <c r="E125" s="65" t="e">
        <f>INDEX('Equip Group &amp; Type ref'!D:D,MATCH(U125,'Equip Group &amp; Type ref'!E:E,0))</f>
        <v>#N/A</v>
      </c>
      <c r="F125" s="66" t="e">
        <f>INDEX('Equip Group &amp; Type ref'!F:F,MATCH(V125,'Equip Group &amp; Type ref'!G:G,0))</f>
        <v>#N/A</v>
      </c>
      <c r="G125" s="83"/>
      <c r="H125" s="69" t="e">
        <f>INDEX('Equip Group &amp; Type ref'!$F:$H,MATCH(F125,'Equip Group &amp; Type ref'!$F:$F,0),MATCH(A125,'Equip Group &amp; Type ref'!$2:$2,0))</f>
        <v>#N/A</v>
      </c>
      <c r="I125" s="70" t="e">
        <f>VLOOKUP(F125,'Equip Group &amp; Type ref'!F:H,6,FALSE)</f>
        <v>#N/A</v>
      </c>
      <c r="J125" s="71" t="e">
        <f>CONCATENATE(D125,":",VLOOKUP(F125,'Equip Group &amp; Type ref'!F:G,2,FALSE),":",$W125)</f>
        <v>#N/A</v>
      </c>
      <c r="K125" s="84" t="e">
        <f t="shared" si="7"/>
        <v>#N/A</v>
      </c>
      <c r="L125" s="70" t="e">
        <f>INDEX('MFR_List ref'!$A:$A,MATCH($Z125,'MFR_List ref'!$B:$B,0))</f>
        <v>#N/A</v>
      </c>
      <c r="M125" s="76" t="e">
        <f t="shared" si="6"/>
        <v>#N/A</v>
      </c>
      <c r="N125" s="78"/>
      <c r="O125" s="85"/>
      <c r="P125" s="86"/>
      <c r="Q125" s="74"/>
      <c r="R125" s="35"/>
      <c r="S125" s="36"/>
      <c r="T125" s="98"/>
      <c r="U125" s="37"/>
      <c r="V125" s="37"/>
      <c r="W125" s="38"/>
      <c r="X125" s="38"/>
      <c r="Y125" s="38"/>
      <c r="Z125" s="35"/>
      <c r="AA125" s="40"/>
      <c r="AB125" s="41"/>
      <c r="AC125" s="42"/>
      <c r="AD125" s="34"/>
      <c r="AE125" s="39"/>
      <c r="AF125" s="39"/>
      <c r="AG125" s="39"/>
      <c r="AH125" s="34"/>
      <c r="AI125" s="39"/>
      <c r="AJ125" s="39"/>
      <c r="AK125" s="43"/>
      <c r="AL125" s="38"/>
      <c r="AM125" s="40"/>
      <c r="AN125" s="40"/>
      <c r="AO125" s="40"/>
      <c r="AP125" s="40"/>
      <c r="AQ125" s="39"/>
      <c r="AR125" s="39"/>
      <c r="AS125" s="39"/>
      <c r="AT125" s="39"/>
      <c r="AU125" s="39"/>
    </row>
    <row r="126" spans="1:47" s="26" customFormat="1" ht="39" customHeight="1" x14ac:dyDescent="0.25">
      <c r="A126" s="65" t="e">
        <f>VLOOKUP(D126,'Active-Bldg List ref'!$A:$E,4,FALSE)</f>
        <v>#N/A</v>
      </c>
      <c r="B126" s="65" t="e">
        <f>VLOOKUP(D126,'Active-Bldg List ref'!$A:$E,5,FALSE)</f>
        <v>#N/A</v>
      </c>
      <c r="C126" s="65" t="e">
        <f>VLOOKUP(D126,'Active-Bldg List ref'!$A:$B,2,FALSE)</f>
        <v>#N/A</v>
      </c>
      <c r="D126" s="65" t="e">
        <f>INDEX('Active-Bldg List ref'!$A:$A,MATCH(R126,'Active-Bldg List ref'!$C:$C,0))</f>
        <v>#N/A</v>
      </c>
      <c r="E126" s="65" t="e">
        <f>INDEX('Equip Group &amp; Type ref'!D:D,MATCH(U126,'Equip Group &amp; Type ref'!E:E,0))</f>
        <v>#N/A</v>
      </c>
      <c r="F126" s="66" t="e">
        <f>INDEX('Equip Group &amp; Type ref'!F:F,MATCH(V126,'Equip Group &amp; Type ref'!G:G,0))</f>
        <v>#N/A</v>
      </c>
      <c r="G126" s="83"/>
      <c r="H126" s="69" t="e">
        <f>INDEX('Equip Group &amp; Type ref'!$F:$H,MATCH(F126,'Equip Group &amp; Type ref'!$F:$F,0),MATCH(A126,'Equip Group &amp; Type ref'!$2:$2,0))</f>
        <v>#N/A</v>
      </c>
      <c r="I126" s="70" t="e">
        <f>VLOOKUP(F126,'Equip Group &amp; Type ref'!F:H,6,FALSE)</f>
        <v>#N/A</v>
      </c>
      <c r="J126" s="71" t="e">
        <f>CONCATENATE(D126,":",VLOOKUP(F126,'Equip Group &amp; Type ref'!F:G,2,FALSE),":",$W126)</f>
        <v>#N/A</v>
      </c>
      <c r="K126" s="84" t="e">
        <f t="shared" si="7"/>
        <v>#N/A</v>
      </c>
      <c r="L126" s="70" t="e">
        <f>INDEX('MFR_List ref'!$A:$A,MATCH($Z126,'MFR_List ref'!$B:$B,0))</f>
        <v>#N/A</v>
      </c>
      <c r="M126" s="76" t="e">
        <f t="shared" si="6"/>
        <v>#N/A</v>
      </c>
      <c r="N126" s="78"/>
      <c r="O126" s="85"/>
      <c r="P126" s="86"/>
      <c r="Q126" s="74"/>
      <c r="R126" s="35"/>
      <c r="S126" s="36"/>
      <c r="T126" s="98"/>
      <c r="U126" s="37"/>
      <c r="V126" s="37"/>
      <c r="W126" s="38"/>
      <c r="X126" s="38"/>
      <c r="Y126" s="38"/>
      <c r="Z126" s="35"/>
      <c r="AA126" s="40"/>
      <c r="AB126" s="41"/>
      <c r="AC126" s="42"/>
      <c r="AD126" s="34"/>
      <c r="AE126" s="39"/>
      <c r="AF126" s="39"/>
      <c r="AG126" s="39"/>
      <c r="AH126" s="34"/>
      <c r="AI126" s="39"/>
      <c r="AJ126" s="39"/>
      <c r="AK126" s="43"/>
      <c r="AL126" s="38"/>
      <c r="AM126" s="40"/>
      <c r="AN126" s="40"/>
      <c r="AO126" s="40"/>
      <c r="AP126" s="40"/>
      <c r="AQ126" s="39"/>
      <c r="AR126" s="39"/>
      <c r="AS126" s="39"/>
      <c r="AT126" s="39"/>
      <c r="AU126" s="39"/>
    </row>
    <row r="127" spans="1:47" s="26" customFormat="1" ht="39" customHeight="1" x14ac:dyDescent="0.25">
      <c r="A127" s="65" t="e">
        <f>VLOOKUP(D127,'Active-Bldg List ref'!$A:$E,4,FALSE)</f>
        <v>#N/A</v>
      </c>
      <c r="B127" s="65" t="e">
        <f>VLOOKUP(D127,'Active-Bldg List ref'!$A:$E,5,FALSE)</f>
        <v>#N/A</v>
      </c>
      <c r="C127" s="65" t="e">
        <f>VLOOKUP(D127,'Active-Bldg List ref'!$A:$B,2,FALSE)</f>
        <v>#N/A</v>
      </c>
      <c r="D127" s="65" t="e">
        <f>INDEX('Active-Bldg List ref'!$A:$A,MATCH(R127,'Active-Bldg List ref'!$C:$C,0))</f>
        <v>#N/A</v>
      </c>
      <c r="E127" s="65" t="e">
        <f>INDEX('Equip Group &amp; Type ref'!D:D,MATCH(U127,'Equip Group &amp; Type ref'!E:E,0))</f>
        <v>#N/A</v>
      </c>
      <c r="F127" s="66" t="e">
        <f>INDEX('Equip Group &amp; Type ref'!F:F,MATCH(V127,'Equip Group &amp; Type ref'!G:G,0))</f>
        <v>#N/A</v>
      </c>
      <c r="G127" s="83"/>
      <c r="H127" s="69" t="e">
        <f>INDEX('Equip Group &amp; Type ref'!$F:$H,MATCH(F127,'Equip Group &amp; Type ref'!$F:$F,0),MATCH(A127,'Equip Group &amp; Type ref'!$2:$2,0))</f>
        <v>#N/A</v>
      </c>
      <c r="I127" s="70" t="e">
        <f>VLOOKUP(F127,'Equip Group &amp; Type ref'!F:H,6,FALSE)</f>
        <v>#N/A</v>
      </c>
      <c r="J127" s="71" t="e">
        <f>CONCATENATE(D127,":",VLOOKUP(F127,'Equip Group &amp; Type ref'!F:G,2,FALSE),":",$W127)</f>
        <v>#N/A</v>
      </c>
      <c r="K127" s="84" t="e">
        <f t="shared" si="7"/>
        <v>#N/A</v>
      </c>
      <c r="L127" s="70" t="e">
        <f>INDEX('MFR_List ref'!$A:$A,MATCH($Z127,'MFR_List ref'!$B:$B,0))</f>
        <v>#N/A</v>
      </c>
      <c r="M127" s="76" t="e">
        <f t="shared" si="6"/>
        <v>#N/A</v>
      </c>
      <c r="N127" s="78"/>
      <c r="O127" s="85"/>
      <c r="P127" s="86"/>
      <c r="Q127" s="74"/>
      <c r="R127" s="35"/>
      <c r="S127" s="36"/>
      <c r="T127" s="98"/>
      <c r="U127" s="37"/>
      <c r="V127" s="37"/>
      <c r="W127" s="38"/>
      <c r="X127" s="38"/>
      <c r="Y127" s="38"/>
      <c r="Z127" s="35"/>
      <c r="AA127" s="40"/>
      <c r="AB127" s="41"/>
      <c r="AC127" s="42"/>
      <c r="AD127" s="34"/>
      <c r="AE127" s="39"/>
      <c r="AF127" s="39"/>
      <c r="AG127" s="39"/>
      <c r="AH127" s="34"/>
      <c r="AI127" s="39"/>
      <c r="AJ127" s="39"/>
      <c r="AK127" s="43"/>
      <c r="AL127" s="38"/>
      <c r="AM127" s="40"/>
      <c r="AN127" s="40"/>
      <c r="AO127" s="40"/>
      <c r="AP127" s="40"/>
      <c r="AQ127" s="39"/>
      <c r="AR127" s="39"/>
      <c r="AS127" s="39"/>
      <c r="AT127" s="39"/>
      <c r="AU127" s="39"/>
    </row>
    <row r="128" spans="1:47" s="26" customFormat="1" ht="39" customHeight="1" x14ac:dyDescent="0.25">
      <c r="A128" s="65" t="e">
        <f>VLOOKUP(D128,'Active-Bldg List ref'!$A:$E,4,FALSE)</f>
        <v>#N/A</v>
      </c>
      <c r="B128" s="65" t="e">
        <f>VLOOKUP(D128,'Active-Bldg List ref'!$A:$E,5,FALSE)</f>
        <v>#N/A</v>
      </c>
      <c r="C128" s="65" t="e">
        <f>VLOOKUP(D128,'Active-Bldg List ref'!$A:$B,2,FALSE)</f>
        <v>#N/A</v>
      </c>
      <c r="D128" s="65" t="e">
        <f>INDEX('Active-Bldg List ref'!$A:$A,MATCH(R128,'Active-Bldg List ref'!$C:$C,0))</f>
        <v>#N/A</v>
      </c>
      <c r="E128" s="65" t="e">
        <f>INDEX('Equip Group &amp; Type ref'!D:D,MATCH(U128,'Equip Group &amp; Type ref'!E:E,0))</f>
        <v>#N/A</v>
      </c>
      <c r="F128" s="66" t="e">
        <f>INDEX('Equip Group &amp; Type ref'!F:F,MATCH(V128,'Equip Group &amp; Type ref'!G:G,0))</f>
        <v>#N/A</v>
      </c>
      <c r="G128" s="83"/>
      <c r="H128" s="69" t="e">
        <f>INDEX('Equip Group &amp; Type ref'!$F:$H,MATCH(F128,'Equip Group &amp; Type ref'!$F:$F,0),MATCH(A128,'Equip Group &amp; Type ref'!$2:$2,0))</f>
        <v>#N/A</v>
      </c>
      <c r="I128" s="70" t="e">
        <f>VLOOKUP(F128,'Equip Group &amp; Type ref'!F:H,6,FALSE)</f>
        <v>#N/A</v>
      </c>
      <c r="J128" s="71" t="e">
        <f>CONCATENATE(D128,":",VLOOKUP(F128,'Equip Group &amp; Type ref'!F:G,2,FALSE),":",$W128)</f>
        <v>#N/A</v>
      </c>
      <c r="K128" s="84" t="e">
        <f t="shared" si="7"/>
        <v>#N/A</v>
      </c>
      <c r="L128" s="70" t="e">
        <f>INDEX('MFR_List ref'!$A:$A,MATCH($Z128,'MFR_List ref'!$B:$B,0))</f>
        <v>#N/A</v>
      </c>
      <c r="M128" s="76" t="e">
        <f t="shared" si="6"/>
        <v>#N/A</v>
      </c>
      <c r="N128" s="78"/>
      <c r="O128" s="85"/>
      <c r="P128" s="86"/>
      <c r="Q128" s="74"/>
      <c r="R128" s="35"/>
      <c r="S128" s="36"/>
      <c r="T128" s="98"/>
      <c r="U128" s="37"/>
      <c r="V128" s="37"/>
      <c r="W128" s="38"/>
      <c r="X128" s="38"/>
      <c r="Y128" s="38"/>
      <c r="Z128" s="35"/>
      <c r="AA128" s="40"/>
      <c r="AB128" s="41"/>
      <c r="AC128" s="42"/>
      <c r="AD128" s="34"/>
      <c r="AE128" s="39"/>
      <c r="AF128" s="39"/>
      <c r="AG128" s="39"/>
      <c r="AH128" s="34"/>
      <c r="AI128" s="39"/>
      <c r="AJ128" s="39"/>
      <c r="AK128" s="43"/>
      <c r="AL128" s="38"/>
      <c r="AM128" s="40"/>
      <c r="AN128" s="40"/>
      <c r="AO128" s="40"/>
      <c r="AP128" s="40"/>
      <c r="AQ128" s="39"/>
      <c r="AR128" s="39"/>
      <c r="AS128" s="39"/>
      <c r="AT128" s="39"/>
      <c r="AU128" s="39"/>
    </row>
    <row r="129" spans="1:47" s="26" customFormat="1" ht="39" customHeight="1" x14ac:dyDescent="0.25">
      <c r="A129" s="65" t="e">
        <f>VLOOKUP(D129,'Active-Bldg List ref'!$A:$E,4,FALSE)</f>
        <v>#N/A</v>
      </c>
      <c r="B129" s="65" t="e">
        <f>VLOOKUP(D129,'Active-Bldg List ref'!$A:$E,5,FALSE)</f>
        <v>#N/A</v>
      </c>
      <c r="C129" s="65" t="e">
        <f>VLOOKUP(D129,'Active-Bldg List ref'!$A:$B,2,FALSE)</f>
        <v>#N/A</v>
      </c>
      <c r="D129" s="65" t="e">
        <f>INDEX('Active-Bldg List ref'!$A:$A,MATCH(R129,'Active-Bldg List ref'!$C:$C,0))</f>
        <v>#N/A</v>
      </c>
      <c r="E129" s="65" t="e">
        <f>INDEX('Equip Group &amp; Type ref'!D:D,MATCH(U129,'Equip Group &amp; Type ref'!E:E,0))</f>
        <v>#N/A</v>
      </c>
      <c r="F129" s="66" t="e">
        <f>INDEX('Equip Group &amp; Type ref'!F:F,MATCH(V129,'Equip Group &amp; Type ref'!G:G,0))</f>
        <v>#N/A</v>
      </c>
      <c r="G129" s="83"/>
      <c r="H129" s="69" t="e">
        <f>INDEX('Equip Group &amp; Type ref'!$F:$H,MATCH(F129,'Equip Group &amp; Type ref'!$F:$F,0),MATCH(A129,'Equip Group &amp; Type ref'!$2:$2,0))</f>
        <v>#N/A</v>
      </c>
      <c r="I129" s="70" t="e">
        <f>VLOOKUP(F129,'Equip Group &amp; Type ref'!F:H,6,FALSE)</f>
        <v>#N/A</v>
      </c>
      <c r="J129" s="71" t="e">
        <f>CONCATENATE(D129,":",VLOOKUP(F129,'Equip Group &amp; Type ref'!F:G,2,FALSE),":",$W129)</f>
        <v>#N/A</v>
      </c>
      <c r="K129" s="84" t="e">
        <f t="shared" si="7"/>
        <v>#N/A</v>
      </c>
      <c r="L129" s="70" t="e">
        <f>INDEX('MFR_List ref'!$A:$A,MATCH($Z129,'MFR_List ref'!$B:$B,0))</f>
        <v>#N/A</v>
      </c>
      <c r="M129" s="76" t="e">
        <f t="shared" si="6"/>
        <v>#N/A</v>
      </c>
      <c r="N129" s="78"/>
      <c r="O129" s="85"/>
      <c r="P129" s="86"/>
      <c r="Q129" s="74"/>
      <c r="R129" s="35"/>
      <c r="S129" s="36"/>
      <c r="T129" s="98"/>
      <c r="U129" s="37"/>
      <c r="V129" s="37"/>
      <c r="W129" s="38"/>
      <c r="X129" s="38"/>
      <c r="Y129" s="38"/>
      <c r="Z129" s="35"/>
      <c r="AA129" s="40"/>
      <c r="AB129" s="41"/>
      <c r="AC129" s="42"/>
      <c r="AD129" s="34"/>
      <c r="AE129" s="39"/>
      <c r="AF129" s="39"/>
      <c r="AG129" s="39"/>
      <c r="AH129" s="34"/>
      <c r="AI129" s="39"/>
      <c r="AJ129" s="39"/>
      <c r="AK129" s="43"/>
      <c r="AL129" s="38"/>
      <c r="AM129" s="40"/>
      <c r="AN129" s="40"/>
      <c r="AO129" s="40"/>
      <c r="AP129" s="40"/>
      <c r="AQ129" s="39"/>
      <c r="AR129" s="39"/>
      <c r="AS129" s="39"/>
      <c r="AT129" s="39"/>
      <c r="AU129" s="39"/>
    </row>
    <row r="130" spans="1:47" s="26" customFormat="1" ht="39" customHeight="1" x14ac:dyDescent="0.25">
      <c r="A130" s="65" t="e">
        <f>VLOOKUP(D130,'Active-Bldg List ref'!$A:$E,4,FALSE)</f>
        <v>#N/A</v>
      </c>
      <c r="B130" s="65" t="e">
        <f>VLOOKUP(D130,'Active-Bldg List ref'!$A:$E,5,FALSE)</f>
        <v>#N/A</v>
      </c>
      <c r="C130" s="65" t="e">
        <f>VLOOKUP(D130,'Active-Bldg List ref'!$A:$B,2,FALSE)</f>
        <v>#N/A</v>
      </c>
      <c r="D130" s="65" t="e">
        <f>INDEX('Active-Bldg List ref'!$A:$A,MATCH(R130,'Active-Bldg List ref'!$C:$C,0))</f>
        <v>#N/A</v>
      </c>
      <c r="E130" s="65" t="e">
        <f>INDEX('Equip Group &amp; Type ref'!D:D,MATCH(U130,'Equip Group &amp; Type ref'!E:E,0))</f>
        <v>#N/A</v>
      </c>
      <c r="F130" s="66" t="e">
        <f>INDEX('Equip Group &amp; Type ref'!F:F,MATCH(V130,'Equip Group &amp; Type ref'!G:G,0))</f>
        <v>#N/A</v>
      </c>
      <c r="G130" s="83"/>
      <c r="H130" s="69" t="e">
        <f>INDEX('Equip Group &amp; Type ref'!$F:$H,MATCH(F130,'Equip Group &amp; Type ref'!$F:$F,0),MATCH(A130,'Equip Group &amp; Type ref'!$2:$2,0))</f>
        <v>#N/A</v>
      </c>
      <c r="I130" s="70" t="e">
        <f>VLOOKUP(F130,'Equip Group &amp; Type ref'!F:H,6,FALSE)</f>
        <v>#N/A</v>
      </c>
      <c r="J130" s="71" t="e">
        <f>CONCATENATE(D130,":",VLOOKUP(F130,'Equip Group &amp; Type ref'!F:G,2,FALSE),":",$W130)</f>
        <v>#N/A</v>
      </c>
      <c r="K130" s="84" t="e">
        <f t="shared" si="7"/>
        <v>#N/A</v>
      </c>
      <c r="L130" s="70" t="e">
        <f>INDEX('MFR_List ref'!$A:$A,MATCH($Z130,'MFR_List ref'!$B:$B,0))</f>
        <v>#N/A</v>
      </c>
      <c r="M130" s="76" t="e">
        <f t="shared" si="6"/>
        <v>#N/A</v>
      </c>
      <c r="N130" s="78"/>
      <c r="O130" s="85"/>
      <c r="P130" s="86"/>
      <c r="Q130" s="74"/>
      <c r="R130" s="35"/>
      <c r="S130" s="36"/>
      <c r="T130" s="98"/>
      <c r="U130" s="37"/>
      <c r="V130" s="37"/>
      <c r="W130" s="38"/>
      <c r="X130" s="38"/>
      <c r="Y130" s="38"/>
      <c r="Z130" s="35"/>
      <c r="AA130" s="40"/>
      <c r="AB130" s="41"/>
      <c r="AC130" s="42"/>
      <c r="AD130" s="34"/>
      <c r="AE130" s="39"/>
      <c r="AF130" s="39"/>
      <c r="AG130" s="39"/>
      <c r="AH130" s="34"/>
      <c r="AI130" s="39"/>
      <c r="AJ130" s="39"/>
      <c r="AK130" s="43"/>
      <c r="AL130" s="38"/>
      <c r="AM130" s="40"/>
      <c r="AN130" s="40"/>
      <c r="AO130" s="40"/>
      <c r="AP130" s="40"/>
      <c r="AQ130" s="39"/>
      <c r="AR130" s="39"/>
      <c r="AS130" s="39"/>
      <c r="AT130" s="39"/>
      <c r="AU130" s="39"/>
    </row>
    <row r="131" spans="1:47" s="26" customFormat="1" ht="39" customHeight="1" x14ac:dyDescent="0.25">
      <c r="A131" s="65" t="e">
        <f>VLOOKUP(D131,'Active-Bldg List ref'!$A:$E,4,FALSE)</f>
        <v>#N/A</v>
      </c>
      <c r="B131" s="65" t="e">
        <f>VLOOKUP(D131,'Active-Bldg List ref'!$A:$E,5,FALSE)</f>
        <v>#N/A</v>
      </c>
      <c r="C131" s="65" t="e">
        <f>VLOOKUP(D131,'Active-Bldg List ref'!$A:$B,2,FALSE)</f>
        <v>#N/A</v>
      </c>
      <c r="D131" s="65" t="e">
        <f>INDEX('Active-Bldg List ref'!$A:$A,MATCH(R131,'Active-Bldg List ref'!$C:$C,0))</f>
        <v>#N/A</v>
      </c>
      <c r="E131" s="65" t="e">
        <f>INDEX('Equip Group &amp; Type ref'!D:D,MATCH(U131,'Equip Group &amp; Type ref'!E:E,0))</f>
        <v>#N/A</v>
      </c>
      <c r="F131" s="66" t="e">
        <f>INDEX('Equip Group &amp; Type ref'!F:F,MATCH(V131,'Equip Group &amp; Type ref'!G:G,0))</f>
        <v>#N/A</v>
      </c>
      <c r="G131" s="83"/>
      <c r="H131" s="69" t="e">
        <f>INDEX('Equip Group &amp; Type ref'!$F:$H,MATCH(F131,'Equip Group &amp; Type ref'!$F:$F,0),MATCH(A131,'Equip Group &amp; Type ref'!$2:$2,0))</f>
        <v>#N/A</v>
      </c>
      <c r="I131" s="70" t="e">
        <f>VLOOKUP(F131,'Equip Group &amp; Type ref'!F:H,6,FALSE)</f>
        <v>#N/A</v>
      </c>
      <c r="J131" s="71" t="e">
        <f>CONCATENATE(D131,":",VLOOKUP(F131,'Equip Group &amp; Type ref'!F:G,2,FALSE),":",$W131)</f>
        <v>#N/A</v>
      </c>
      <c r="K131" s="84" t="e">
        <f t="shared" si="7"/>
        <v>#N/A</v>
      </c>
      <c r="L131" s="70" t="e">
        <f>INDEX('MFR_List ref'!$A:$A,MATCH($Z131,'MFR_List ref'!$B:$B,0))</f>
        <v>#N/A</v>
      </c>
      <c r="M131" s="76" t="e">
        <f t="shared" si="6"/>
        <v>#N/A</v>
      </c>
      <c r="N131" s="78"/>
      <c r="O131" s="85"/>
      <c r="P131" s="86"/>
      <c r="Q131" s="74"/>
      <c r="R131" s="35"/>
      <c r="S131" s="36"/>
      <c r="T131" s="98"/>
      <c r="U131" s="37"/>
      <c r="V131" s="37"/>
      <c r="W131" s="38"/>
      <c r="X131" s="38"/>
      <c r="Y131" s="38"/>
      <c r="Z131" s="35"/>
      <c r="AA131" s="40"/>
      <c r="AB131" s="41"/>
      <c r="AC131" s="42"/>
      <c r="AD131" s="34"/>
      <c r="AE131" s="39"/>
      <c r="AF131" s="39"/>
      <c r="AG131" s="39"/>
      <c r="AH131" s="34"/>
      <c r="AI131" s="39"/>
      <c r="AJ131" s="39"/>
      <c r="AK131" s="43"/>
      <c r="AL131" s="38"/>
      <c r="AM131" s="40"/>
      <c r="AN131" s="40"/>
      <c r="AO131" s="40"/>
      <c r="AP131" s="40"/>
      <c r="AQ131" s="39"/>
      <c r="AR131" s="39"/>
      <c r="AS131" s="39"/>
      <c r="AT131" s="39"/>
      <c r="AU131" s="39"/>
    </row>
    <row r="132" spans="1:47" s="26" customFormat="1" ht="39" customHeight="1" x14ac:dyDescent="0.25">
      <c r="A132" s="65" t="e">
        <f>VLOOKUP(D132,'Active-Bldg List ref'!$A:$E,4,FALSE)</f>
        <v>#N/A</v>
      </c>
      <c r="B132" s="65" t="e">
        <f>VLOOKUP(D132,'Active-Bldg List ref'!$A:$E,5,FALSE)</f>
        <v>#N/A</v>
      </c>
      <c r="C132" s="65" t="e">
        <f>VLOOKUP(D132,'Active-Bldg List ref'!$A:$B,2,FALSE)</f>
        <v>#N/A</v>
      </c>
      <c r="D132" s="65" t="e">
        <f>INDEX('Active-Bldg List ref'!$A:$A,MATCH(R132,'Active-Bldg List ref'!$C:$C,0))</f>
        <v>#N/A</v>
      </c>
      <c r="E132" s="65" t="e">
        <f>INDEX('Equip Group &amp; Type ref'!D:D,MATCH(U132,'Equip Group &amp; Type ref'!E:E,0))</f>
        <v>#N/A</v>
      </c>
      <c r="F132" s="66" t="e">
        <f>INDEX('Equip Group &amp; Type ref'!F:F,MATCH(V132,'Equip Group &amp; Type ref'!G:G,0))</f>
        <v>#N/A</v>
      </c>
      <c r="G132" s="83"/>
      <c r="H132" s="69" t="e">
        <f>INDEX('Equip Group &amp; Type ref'!$F:$H,MATCH(F132,'Equip Group &amp; Type ref'!$F:$F,0),MATCH(A132,'Equip Group &amp; Type ref'!$2:$2,0))</f>
        <v>#N/A</v>
      </c>
      <c r="I132" s="70" t="e">
        <f>VLOOKUP(F132,'Equip Group &amp; Type ref'!F:H,6,FALSE)</f>
        <v>#N/A</v>
      </c>
      <c r="J132" s="71" t="e">
        <f>CONCATENATE(D132,":",VLOOKUP(F132,'Equip Group &amp; Type ref'!F:G,2,FALSE),":",$W132)</f>
        <v>#N/A</v>
      </c>
      <c r="K132" s="84" t="e">
        <f t="shared" si="7"/>
        <v>#N/A</v>
      </c>
      <c r="L132" s="70" t="e">
        <f>INDEX('MFR_List ref'!$A:$A,MATCH($Z132,'MFR_List ref'!$B:$B,0))</f>
        <v>#N/A</v>
      </c>
      <c r="M132" s="76" t="e">
        <f t="shared" si="6"/>
        <v>#N/A</v>
      </c>
      <c r="N132" s="78"/>
      <c r="O132" s="85"/>
      <c r="P132" s="86"/>
      <c r="Q132" s="74"/>
      <c r="R132" s="35"/>
      <c r="S132" s="36"/>
      <c r="T132" s="98"/>
      <c r="U132" s="37"/>
      <c r="V132" s="37"/>
      <c r="W132" s="38"/>
      <c r="X132" s="38"/>
      <c r="Y132" s="38"/>
      <c r="Z132" s="35"/>
      <c r="AA132" s="40"/>
      <c r="AB132" s="41"/>
      <c r="AC132" s="42"/>
      <c r="AD132" s="34"/>
      <c r="AE132" s="39"/>
      <c r="AF132" s="39"/>
      <c r="AG132" s="39"/>
      <c r="AH132" s="34"/>
      <c r="AI132" s="39"/>
      <c r="AJ132" s="39"/>
      <c r="AK132" s="43"/>
      <c r="AL132" s="38"/>
      <c r="AM132" s="40"/>
      <c r="AN132" s="40"/>
      <c r="AO132" s="40"/>
      <c r="AP132" s="40"/>
      <c r="AQ132" s="39"/>
      <c r="AR132" s="39"/>
      <c r="AS132" s="39"/>
      <c r="AT132" s="39"/>
      <c r="AU132" s="39"/>
    </row>
    <row r="133" spans="1:47" s="26" customFormat="1" ht="39" customHeight="1" x14ac:dyDescent="0.25">
      <c r="A133" s="65" t="e">
        <f>VLOOKUP(D133,'Active-Bldg List ref'!$A:$E,4,FALSE)</f>
        <v>#N/A</v>
      </c>
      <c r="B133" s="65" t="e">
        <f>VLOOKUP(D133,'Active-Bldg List ref'!$A:$E,5,FALSE)</f>
        <v>#N/A</v>
      </c>
      <c r="C133" s="65" t="e">
        <f>VLOOKUP(D133,'Active-Bldg List ref'!$A:$B,2,FALSE)</f>
        <v>#N/A</v>
      </c>
      <c r="D133" s="65" t="e">
        <f>INDEX('Active-Bldg List ref'!$A:$A,MATCH(R133,'Active-Bldg List ref'!$C:$C,0))</f>
        <v>#N/A</v>
      </c>
      <c r="E133" s="65" t="e">
        <f>INDEX('Equip Group &amp; Type ref'!D:D,MATCH(U133,'Equip Group &amp; Type ref'!E:E,0))</f>
        <v>#N/A</v>
      </c>
      <c r="F133" s="66" t="e">
        <f>INDEX('Equip Group &amp; Type ref'!F:F,MATCH(V133,'Equip Group &amp; Type ref'!G:G,0))</f>
        <v>#N/A</v>
      </c>
      <c r="G133" s="83"/>
      <c r="H133" s="69" t="e">
        <f>INDEX('Equip Group &amp; Type ref'!$F:$H,MATCH(F133,'Equip Group &amp; Type ref'!$F:$F,0),MATCH(A133,'Equip Group &amp; Type ref'!$2:$2,0))</f>
        <v>#N/A</v>
      </c>
      <c r="I133" s="70" t="e">
        <f>VLOOKUP(F133,'Equip Group &amp; Type ref'!F:H,6,FALSE)</f>
        <v>#N/A</v>
      </c>
      <c r="J133" s="71" t="e">
        <f>CONCATENATE(D133,":",VLOOKUP(F133,'Equip Group &amp; Type ref'!F:G,2,FALSE),":",$W133)</f>
        <v>#N/A</v>
      </c>
      <c r="K133" s="84" t="e">
        <f t="shared" si="7"/>
        <v>#N/A</v>
      </c>
      <c r="L133" s="70" t="e">
        <f>INDEX('MFR_List ref'!$A:$A,MATCH($Z133,'MFR_List ref'!$B:$B,0))</f>
        <v>#N/A</v>
      </c>
      <c r="M133" s="76" t="e">
        <f t="shared" si="6"/>
        <v>#N/A</v>
      </c>
      <c r="N133" s="78"/>
      <c r="O133" s="85"/>
      <c r="P133" s="86"/>
      <c r="Q133" s="74"/>
      <c r="R133" s="35"/>
      <c r="S133" s="36"/>
      <c r="T133" s="98"/>
      <c r="U133" s="37"/>
      <c r="V133" s="37"/>
      <c r="W133" s="38"/>
      <c r="X133" s="38"/>
      <c r="Y133" s="38"/>
      <c r="Z133" s="35"/>
      <c r="AA133" s="40"/>
      <c r="AB133" s="41"/>
      <c r="AC133" s="42"/>
      <c r="AD133" s="34"/>
      <c r="AE133" s="39"/>
      <c r="AF133" s="39"/>
      <c r="AG133" s="39"/>
      <c r="AH133" s="34"/>
      <c r="AI133" s="39"/>
      <c r="AJ133" s="39"/>
      <c r="AK133" s="43"/>
      <c r="AL133" s="38"/>
      <c r="AM133" s="40"/>
      <c r="AN133" s="40"/>
      <c r="AO133" s="40"/>
      <c r="AP133" s="40"/>
      <c r="AQ133" s="39"/>
      <c r="AR133" s="39"/>
      <c r="AS133" s="39"/>
      <c r="AT133" s="39"/>
      <c r="AU133" s="39"/>
    </row>
    <row r="134" spans="1:47" s="26" customFormat="1" ht="39" customHeight="1" x14ac:dyDescent="0.25">
      <c r="A134" s="65" t="e">
        <f>VLOOKUP(D134,'Active-Bldg List ref'!$A:$E,4,FALSE)</f>
        <v>#N/A</v>
      </c>
      <c r="B134" s="65" t="e">
        <f>VLOOKUP(D134,'Active-Bldg List ref'!$A:$E,5,FALSE)</f>
        <v>#N/A</v>
      </c>
      <c r="C134" s="65" t="e">
        <f>VLOOKUP(D134,'Active-Bldg List ref'!$A:$B,2,FALSE)</f>
        <v>#N/A</v>
      </c>
      <c r="D134" s="65" t="e">
        <f>INDEX('Active-Bldg List ref'!$A:$A,MATCH(R134,'Active-Bldg List ref'!$C:$C,0))</f>
        <v>#N/A</v>
      </c>
      <c r="E134" s="65" t="e">
        <f>INDEX('Equip Group &amp; Type ref'!D:D,MATCH(U134,'Equip Group &amp; Type ref'!E:E,0))</f>
        <v>#N/A</v>
      </c>
      <c r="F134" s="66" t="e">
        <f>INDEX('Equip Group &amp; Type ref'!F:F,MATCH(V134,'Equip Group &amp; Type ref'!G:G,0))</f>
        <v>#N/A</v>
      </c>
      <c r="G134" s="83"/>
      <c r="H134" s="69" t="e">
        <f>INDEX('Equip Group &amp; Type ref'!$F:$H,MATCH(F134,'Equip Group &amp; Type ref'!$F:$F,0),MATCH(A134,'Equip Group &amp; Type ref'!$2:$2,0))</f>
        <v>#N/A</v>
      </c>
      <c r="I134" s="70" t="e">
        <f>VLOOKUP(F134,'Equip Group &amp; Type ref'!F:H,6,FALSE)</f>
        <v>#N/A</v>
      </c>
      <c r="J134" s="71" t="e">
        <f>CONCATENATE(D134,":",VLOOKUP(F134,'Equip Group &amp; Type ref'!F:G,2,FALSE),":",$W134)</f>
        <v>#N/A</v>
      </c>
      <c r="K134" s="84" t="e">
        <f t="shared" si="7"/>
        <v>#N/A</v>
      </c>
      <c r="L134" s="70" t="e">
        <f>INDEX('MFR_List ref'!$A:$A,MATCH($Z134,'MFR_List ref'!$B:$B,0))</f>
        <v>#N/A</v>
      </c>
      <c r="M134" s="76" t="e">
        <f t="shared" si="6"/>
        <v>#N/A</v>
      </c>
      <c r="N134" s="78"/>
      <c r="O134" s="85"/>
      <c r="P134" s="86"/>
      <c r="Q134" s="74"/>
      <c r="R134" s="35"/>
      <c r="S134" s="36"/>
      <c r="T134" s="98"/>
      <c r="U134" s="37"/>
      <c r="V134" s="37"/>
      <c r="W134" s="38"/>
      <c r="X134" s="38"/>
      <c r="Y134" s="38"/>
      <c r="Z134" s="35"/>
      <c r="AA134" s="40"/>
      <c r="AB134" s="41"/>
      <c r="AC134" s="42"/>
      <c r="AD134" s="34"/>
      <c r="AE134" s="39"/>
      <c r="AF134" s="39"/>
      <c r="AG134" s="39"/>
      <c r="AH134" s="34"/>
      <c r="AI134" s="39"/>
      <c r="AJ134" s="39"/>
      <c r="AK134" s="43"/>
      <c r="AL134" s="38"/>
      <c r="AM134" s="40"/>
      <c r="AN134" s="40"/>
      <c r="AO134" s="40"/>
      <c r="AP134" s="40"/>
      <c r="AQ134" s="39"/>
      <c r="AR134" s="39"/>
      <c r="AS134" s="39"/>
      <c r="AT134" s="39"/>
      <c r="AU134" s="39"/>
    </row>
    <row r="135" spans="1:47" s="26" customFormat="1" ht="39" customHeight="1" x14ac:dyDescent="0.25">
      <c r="A135" s="65" t="e">
        <f>VLOOKUP(D135,'Active-Bldg List ref'!$A:$E,4,FALSE)</f>
        <v>#N/A</v>
      </c>
      <c r="B135" s="65" t="e">
        <f>VLOOKUP(D135,'Active-Bldg List ref'!$A:$E,5,FALSE)</f>
        <v>#N/A</v>
      </c>
      <c r="C135" s="65" t="e">
        <f>VLOOKUP(D135,'Active-Bldg List ref'!$A:$B,2,FALSE)</f>
        <v>#N/A</v>
      </c>
      <c r="D135" s="65" t="e">
        <f>INDEX('Active-Bldg List ref'!$A:$A,MATCH(R135,'Active-Bldg List ref'!$C:$C,0))</f>
        <v>#N/A</v>
      </c>
      <c r="E135" s="65" t="e">
        <f>INDEX('Equip Group &amp; Type ref'!D:D,MATCH(U135,'Equip Group &amp; Type ref'!E:E,0))</f>
        <v>#N/A</v>
      </c>
      <c r="F135" s="66" t="e">
        <f>INDEX('Equip Group &amp; Type ref'!F:F,MATCH(V135,'Equip Group &amp; Type ref'!G:G,0))</f>
        <v>#N/A</v>
      </c>
      <c r="G135" s="83"/>
      <c r="H135" s="69" t="e">
        <f>INDEX('Equip Group &amp; Type ref'!$F:$H,MATCH(F135,'Equip Group &amp; Type ref'!$F:$F,0),MATCH(A135,'Equip Group &amp; Type ref'!$2:$2,0))</f>
        <v>#N/A</v>
      </c>
      <c r="I135" s="70" t="e">
        <f>VLOOKUP(F135,'Equip Group &amp; Type ref'!F:H,6,FALSE)</f>
        <v>#N/A</v>
      </c>
      <c r="J135" s="71" t="e">
        <f>CONCATENATE(D135,":",VLOOKUP(F135,'Equip Group &amp; Type ref'!F:G,2,FALSE),":",$W135)</f>
        <v>#N/A</v>
      </c>
      <c r="K135" s="84" t="e">
        <f t="shared" si="7"/>
        <v>#N/A</v>
      </c>
      <c r="L135" s="70" t="e">
        <f>INDEX('MFR_List ref'!$A:$A,MATCH($Z135,'MFR_List ref'!$B:$B,0))</f>
        <v>#N/A</v>
      </c>
      <c r="M135" s="76" t="e">
        <f t="shared" si="6"/>
        <v>#N/A</v>
      </c>
      <c r="N135" s="78"/>
      <c r="O135" s="85"/>
      <c r="P135" s="86"/>
      <c r="Q135" s="74"/>
      <c r="R135" s="35"/>
      <c r="S135" s="36"/>
      <c r="T135" s="98"/>
      <c r="U135" s="37"/>
      <c r="V135" s="37"/>
      <c r="W135" s="38"/>
      <c r="X135" s="38"/>
      <c r="Y135" s="38"/>
      <c r="Z135" s="35"/>
      <c r="AA135" s="40"/>
      <c r="AB135" s="41"/>
      <c r="AC135" s="42"/>
      <c r="AD135" s="34"/>
      <c r="AE135" s="39"/>
      <c r="AF135" s="39"/>
      <c r="AG135" s="39"/>
      <c r="AH135" s="34"/>
      <c r="AI135" s="39"/>
      <c r="AJ135" s="39"/>
      <c r="AK135" s="43"/>
      <c r="AL135" s="38"/>
      <c r="AM135" s="40"/>
      <c r="AN135" s="40"/>
      <c r="AO135" s="40"/>
      <c r="AP135" s="40"/>
      <c r="AQ135" s="39"/>
      <c r="AR135" s="39"/>
      <c r="AS135" s="39"/>
      <c r="AT135" s="39"/>
      <c r="AU135" s="39"/>
    </row>
    <row r="136" spans="1:47" s="26" customFormat="1" ht="39" customHeight="1" x14ac:dyDescent="0.25">
      <c r="A136" s="65" t="e">
        <f>VLOOKUP(D136,'Active-Bldg List ref'!$A:$E,4,FALSE)</f>
        <v>#N/A</v>
      </c>
      <c r="B136" s="65" t="e">
        <f>VLOOKUP(D136,'Active-Bldg List ref'!$A:$E,5,FALSE)</f>
        <v>#N/A</v>
      </c>
      <c r="C136" s="65" t="e">
        <f>VLOOKUP(D136,'Active-Bldg List ref'!$A:$B,2,FALSE)</f>
        <v>#N/A</v>
      </c>
      <c r="D136" s="65" t="e">
        <f>INDEX('Active-Bldg List ref'!$A:$A,MATCH(R136,'Active-Bldg List ref'!$C:$C,0))</f>
        <v>#N/A</v>
      </c>
      <c r="E136" s="65" t="e">
        <f>INDEX('Equip Group &amp; Type ref'!D:D,MATCH(U136,'Equip Group &amp; Type ref'!E:E,0))</f>
        <v>#N/A</v>
      </c>
      <c r="F136" s="66" t="e">
        <f>INDEX('Equip Group &amp; Type ref'!F:F,MATCH(V136,'Equip Group &amp; Type ref'!G:G,0))</f>
        <v>#N/A</v>
      </c>
      <c r="G136" s="83"/>
      <c r="H136" s="69" t="e">
        <f>INDEX('Equip Group &amp; Type ref'!$F:$H,MATCH(F136,'Equip Group &amp; Type ref'!$F:$F,0),MATCH(A136,'Equip Group &amp; Type ref'!$2:$2,0))</f>
        <v>#N/A</v>
      </c>
      <c r="I136" s="70" t="e">
        <f>VLOOKUP(F136,'Equip Group &amp; Type ref'!F:H,6,FALSE)</f>
        <v>#N/A</v>
      </c>
      <c r="J136" s="71" t="e">
        <f>CONCATENATE(D136,":",VLOOKUP(F136,'Equip Group &amp; Type ref'!F:G,2,FALSE),":",$W136)</f>
        <v>#N/A</v>
      </c>
      <c r="K136" s="84" t="e">
        <f t="shared" si="7"/>
        <v>#N/A</v>
      </c>
      <c r="L136" s="70" t="e">
        <f>INDEX('MFR_List ref'!$A:$A,MATCH($Z136,'MFR_List ref'!$B:$B,0))</f>
        <v>#N/A</v>
      </c>
      <c r="M136" s="76" t="e">
        <f t="shared" si="6"/>
        <v>#N/A</v>
      </c>
      <c r="N136" s="78"/>
      <c r="O136" s="85"/>
      <c r="P136" s="86"/>
      <c r="Q136" s="74"/>
      <c r="R136" s="35"/>
      <c r="S136" s="36"/>
      <c r="T136" s="98"/>
      <c r="U136" s="37"/>
      <c r="V136" s="37"/>
      <c r="W136" s="38"/>
      <c r="X136" s="38"/>
      <c r="Y136" s="38"/>
      <c r="Z136" s="35"/>
      <c r="AA136" s="40"/>
      <c r="AB136" s="41"/>
      <c r="AC136" s="42"/>
      <c r="AD136" s="34"/>
      <c r="AE136" s="39"/>
      <c r="AF136" s="39"/>
      <c r="AG136" s="39"/>
      <c r="AH136" s="34"/>
      <c r="AI136" s="39"/>
      <c r="AJ136" s="39"/>
      <c r="AK136" s="43"/>
      <c r="AL136" s="38"/>
      <c r="AM136" s="40"/>
      <c r="AN136" s="40"/>
      <c r="AO136" s="40"/>
      <c r="AP136" s="40"/>
      <c r="AQ136" s="39"/>
      <c r="AR136" s="39"/>
      <c r="AS136" s="39"/>
      <c r="AT136" s="39"/>
      <c r="AU136" s="39"/>
    </row>
    <row r="137" spans="1:47" s="26" customFormat="1" ht="39" customHeight="1" x14ac:dyDescent="0.25">
      <c r="A137" s="65" t="e">
        <f>VLOOKUP(D137,'Active-Bldg List ref'!$A:$E,4,FALSE)</f>
        <v>#N/A</v>
      </c>
      <c r="B137" s="65" t="e">
        <f>VLOOKUP(D137,'Active-Bldg List ref'!$A:$E,5,FALSE)</f>
        <v>#N/A</v>
      </c>
      <c r="C137" s="65" t="e">
        <f>VLOOKUP(D137,'Active-Bldg List ref'!$A:$B,2,FALSE)</f>
        <v>#N/A</v>
      </c>
      <c r="D137" s="65" t="e">
        <f>INDEX('Active-Bldg List ref'!$A:$A,MATCH(R137,'Active-Bldg List ref'!$C:$C,0))</f>
        <v>#N/A</v>
      </c>
      <c r="E137" s="65" t="e">
        <f>INDEX('Equip Group &amp; Type ref'!D:D,MATCH(U137,'Equip Group &amp; Type ref'!E:E,0))</f>
        <v>#N/A</v>
      </c>
      <c r="F137" s="66" t="e">
        <f>INDEX('Equip Group &amp; Type ref'!F:F,MATCH(V137,'Equip Group &amp; Type ref'!G:G,0))</f>
        <v>#N/A</v>
      </c>
      <c r="G137" s="83"/>
      <c r="H137" s="69" t="e">
        <f>INDEX('Equip Group &amp; Type ref'!$F:$H,MATCH(F137,'Equip Group &amp; Type ref'!$F:$F,0),MATCH(A137,'Equip Group &amp; Type ref'!$2:$2,0))</f>
        <v>#N/A</v>
      </c>
      <c r="I137" s="70" t="e">
        <f>VLOOKUP(F137,'Equip Group &amp; Type ref'!F:H,6,FALSE)</f>
        <v>#N/A</v>
      </c>
      <c r="J137" s="71" t="e">
        <f>CONCATENATE(D137,":",VLOOKUP(F137,'Equip Group &amp; Type ref'!F:G,2,FALSE),":",$W137)</f>
        <v>#N/A</v>
      </c>
      <c r="K137" s="84" t="e">
        <f t="shared" si="7"/>
        <v>#N/A</v>
      </c>
      <c r="L137" s="70" t="e">
        <f>INDEX('MFR_List ref'!$A:$A,MATCH($Z137,'MFR_List ref'!$B:$B,0))</f>
        <v>#N/A</v>
      </c>
      <c r="M137" s="76" t="e">
        <f t="shared" si="6"/>
        <v>#N/A</v>
      </c>
      <c r="N137" s="78"/>
      <c r="O137" s="85"/>
      <c r="P137" s="86"/>
      <c r="Q137" s="74"/>
      <c r="R137" s="35"/>
      <c r="S137" s="36"/>
      <c r="T137" s="98"/>
      <c r="U137" s="37"/>
      <c r="V137" s="37"/>
      <c r="W137" s="38"/>
      <c r="X137" s="38"/>
      <c r="Y137" s="38"/>
      <c r="Z137" s="35"/>
      <c r="AA137" s="40"/>
      <c r="AB137" s="41"/>
      <c r="AC137" s="42"/>
      <c r="AD137" s="34"/>
      <c r="AE137" s="39"/>
      <c r="AF137" s="39"/>
      <c r="AG137" s="39"/>
      <c r="AH137" s="34"/>
      <c r="AI137" s="39"/>
      <c r="AJ137" s="39"/>
      <c r="AK137" s="43"/>
      <c r="AL137" s="38"/>
      <c r="AM137" s="40"/>
      <c r="AN137" s="40"/>
      <c r="AO137" s="40"/>
      <c r="AP137" s="40"/>
      <c r="AQ137" s="39"/>
      <c r="AR137" s="39"/>
      <c r="AS137" s="39"/>
      <c r="AT137" s="39"/>
      <c r="AU137" s="39"/>
    </row>
    <row r="138" spans="1:47" s="26" customFormat="1" ht="39" customHeight="1" x14ac:dyDescent="0.25">
      <c r="A138" s="65" t="e">
        <f>VLOOKUP(D138,'Active-Bldg List ref'!$A:$E,4,FALSE)</f>
        <v>#N/A</v>
      </c>
      <c r="B138" s="65" t="e">
        <f>VLOOKUP(D138,'Active-Bldg List ref'!$A:$E,5,FALSE)</f>
        <v>#N/A</v>
      </c>
      <c r="C138" s="65" t="e">
        <f>VLOOKUP(D138,'Active-Bldg List ref'!$A:$B,2,FALSE)</f>
        <v>#N/A</v>
      </c>
      <c r="D138" s="65" t="e">
        <f>INDEX('Active-Bldg List ref'!$A:$A,MATCH(R138,'Active-Bldg List ref'!$C:$C,0))</f>
        <v>#N/A</v>
      </c>
      <c r="E138" s="65" t="e">
        <f>INDEX('Equip Group &amp; Type ref'!D:D,MATCH(U138,'Equip Group &amp; Type ref'!E:E,0))</f>
        <v>#N/A</v>
      </c>
      <c r="F138" s="66" t="e">
        <f>INDEX('Equip Group &amp; Type ref'!F:F,MATCH(V138,'Equip Group &amp; Type ref'!G:G,0))</f>
        <v>#N/A</v>
      </c>
      <c r="G138" s="83"/>
      <c r="H138" s="69" t="e">
        <f>INDEX('Equip Group &amp; Type ref'!$F:$H,MATCH(F138,'Equip Group &amp; Type ref'!$F:$F,0),MATCH(A138,'Equip Group &amp; Type ref'!$2:$2,0))</f>
        <v>#N/A</v>
      </c>
      <c r="I138" s="70" t="e">
        <f>VLOOKUP(F138,'Equip Group &amp; Type ref'!F:H,6,FALSE)</f>
        <v>#N/A</v>
      </c>
      <c r="J138" s="71" t="e">
        <f>CONCATENATE(D138,":",VLOOKUP(F138,'Equip Group &amp; Type ref'!F:G,2,FALSE),":",$W138)</f>
        <v>#N/A</v>
      </c>
      <c r="K138" s="84" t="e">
        <f t="shared" si="7"/>
        <v>#N/A</v>
      </c>
      <c r="L138" s="70" t="e">
        <f>INDEX('MFR_List ref'!$A:$A,MATCH($Z138,'MFR_List ref'!$B:$B,0))</f>
        <v>#N/A</v>
      </c>
      <c r="M138" s="76" t="e">
        <f t="shared" si="6"/>
        <v>#N/A</v>
      </c>
      <c r="N138" s="78"/>
      <c r="O138" s="85"/>
      <c r="P138" s="86"/>
      <c r="Q138" s="74"/>
      <c r="R138" s="35"/>
      <c r="S138" s="36"/>
      <c r="T138" s="98"/>
      <c r="U138" s="37"/>
      <c r="V138" s="37"/>
      <c r="W138" s="38"/>
      <c r="X138" s="38"/>
      <c r="Y138" s="38"/>
      <c r="Z138" s="35"/>
      <c r="AA138" s="40"/>
      <c r="AB138" s="41"/>
      <c r="AC138" s="42"/>
      <c r="AD138" s="34"/>
      <c r="AE138" s="39"/>
      <c r="AF138" s="39"/>
      <c r="AG138" s="39"/>
      <c r="AH138" s="34"/>
      <c r="AI138" s="39"/>
      <c r="AJ138" s="39"/>
      <c r="AK138" s="43"/>
      <c r="AL138" s="38"/>
      <c r="AM138" s="40"/>
      <c r="AN138" s="40"/>
      <c r="AO138" s="40"/>
      <c r="AP138" s="40"/>
      <c r="AQ138" s="39"/>
      <c r="AR138" s="39"/>
      <c r="AS138" s="39"/>
      <c r="AT138" s="39"/>
      <c r="AU138" s="39"/>
    </row>
    <row r="139" spans="1:47" s="26" customFormat="1" ht="39" customHeight="1" x14ac:dyDescent="0.25">
      <c r="A139" s="65" t="e">
        <f>VLOOKUP(D139,'Active-Bldg List ref'!$A:$E,4,FALSE)</f>
        <v>#N/A</v>
      </c>
      <c r="B139" s="65" t="e">
        <f>VLOOKUP(D139,'Active-Bldg List ref'!$A:$E,5,FALSE)</f>
        <v>#N/A</v>
      </c>
      <c r="C139" s="65" t="e">
        <f>VLOOKUP(D139,'Active-Bldg List ref'!$A:$B,2,FALSE)</f>
        <v>#N/A</v>
      </c>
      <c r="D139" s="65" t="e">
        <f>INDEX('Active-Bldg List ref'!$A:$A,MATCH(R139,'Active-Bldg List ref'!$C:$C,0))</f>
        <v>#N/A</v>
      </c>
      <c r="E139" s="65" t="e">
        <f>INDEX('Equip Group &amp; Type ref'!D:D,MATCH(U139,'Equip Group &amp; Type ref'!E:E,0))</f>
        <v>#N/A</v>
      </c>
      <c r="F139" s="66" t="e">
        <f>INDEX('Equip Group &amp; Type ref'!F:F,MATCH(V139,'Equip Group &amp; Type ref'!G:G,0))</f>
        <v>#N/A</v>
      </c>
      <c r="G139" s="83"/>
      <c r="H139" s="69" t="e">
        <f>INDEX('Equip Group &amp; Type ref'!$F:$H,MATCH(F139,'Equip Group &amp; Type ref'!$F:$F,0),MATCH(A139,'Equip Group &amp; Type ref'!$2:$2,0))</f>
        <v>#N/A</v>
      </c>
      <c r="I139" s="70" t="e">
        <f>VLOOKUP(F139,'Equip Group &amp; Type ref'!F:H,6,FALSE)</f>
        <v>#N/A</v>
      </c>
      <c r="J139" s="71" t="e">
        <f>CONCATENATE(D139,":",VLOOKUP(F139,'Equip Group &amp; Type ref'!F:G,2,FALSE),":",$W139)</f>
        <v>#N/A</v>
      </c>
      <c r="K139" s="84" t="e">
        <f t="shared" si="7"/>
        <v>#N/A</v>
      </c>
      <c r="L139" s="70" t="e">
        <f>INDEX('MFR_List ref'!$A:$A,MATCH($Z139,'MFR_List ref'!$B:$B,0))</f>
        <v>#N/A</v>
      </c>
      <c r="M139" s="76" t="e">
        <f t="shared" si="6"/>
        <v>#N/A</v>
      </c>
      <c r="N139" s="78"/>
      <c r="O139" s="85"/>
      <c r="P139" s="86"/>
      <c r="Q139" s="74"/>
      <c r="R139" s="35"/>
      <c r="S139" s="36"/>
      <c r="T139" s="98"/>
      <c r="U139" s="37"/>
      <c r="V139" s="37"/>
      <c r="W139" s="38"/>
      <c r="X139" s="38"/>
      <c r="Y139" s="38"/>
      <c r="Z139" s="35"/>
      <c r="AA139" s="40"/>
      <c r="AB139" s="41"/>
      <c r="AC139" s="42"/>
      <c r="AD139" s="34"/>
      <c r="AE139" s="39"/>
      <c r="AF139" s="39"/>
      <c r="AG139" s="39"/>
      <c r="AH139" s="34"/>
      <c r="AI139" s="39"/>
      <c r="AJ139" s="39"/>
      <c r="AK139" s="43"/>
      <c r="AL139" s="38"/>
      <c r="AM139" s="40"/>
      <c r="AN139" s="40"/>
      <c r="AO139" s="40"/>
      <c r="AP139" s="40"/>
      <c r="AQ139" s="39"/>
      <c r="AR139" s="39"/>
      <c r="AS139" s="39"/>
      <c r="AT139" s="39"/>
      <c r="AU139" s="39"/>
    </row>
    <row r="140" spans="1:47" s="26" customFormat="1" ht="39" customHeight="1" x14ac:dyDescent="0.25">
      <c r="A140" s="65" t="e">
        <f>VLOOKUP(D140,'Active-Bldg List ref'!$A:$E,4,FALSE)</f>
        <v>#N/A</v>
      </c>
      <c r="B140" s="65" t="e">
        <f>VLOOKUP(D140,'Active-Bldg List ref'!$A:$E,5,FALSE)</f>
        <v>#N/A</v>
      </c>
      <c r="C140" s="65" t="e">
        <f>VLOOKUP(D140,'Active-Bldg List ref'!$A:$B,2,FALSE)</f>
        <v>#N/A</v>
      </c>
      <c r="D140" s="65" t="e">
        <f>INDEX('Active-Bldg List ref'!$A:$A,MATCH(R140,'Active-Bldg List ref'!$C:$C,0))</f>
        <v>#N/A</v>
      </c>
      <c r="E140" s="65" t="e">
        <f>INDEX('Equip Group &amp; Type ref'!D:D,MATCH(U140,'Equip Group &amp; Type ref'!E:E,0))</f>
        <v>#N/A</v>
      </c>
      <c r="F140" s="66" t="e">
        <f>INDEX('Equip Group &amp; Type ref'!F:F,MATCH(V140,'Equip Group &amp; Type ref'!G:G,0))</f>
        <v>#N/A</v>
      </c>
      <c r="G140" s="83"/>
      <c r="H140" s="69" t="e">
        <f>INDEX('Equip Group &amp; Type ref'!$F:$H,MATCH(F140,'Equip Group &amp; Type ref'!$F:$F,0),MATCH(A140,'Equip Group &amp; Type ref'!$2:$2,0))</f>
        <v>#N/A</v>
      </c>
      <c r="I140" s="70" t="e">
        <f>VLOOKUP(F140,'Equip Group &amp; Type ref'!F:H,6,FALSE)</f>
        <v>#N/A</v>
      </c>
      <c r="J140" s="71" t="e">
        <f>CONCATENATE(D140,":",VLOOKUP(F140,'Equip Group &amp; Type ref'!F:G,2,FALSE),":",$W140)</f>
        <v>#N/A</v>
      </c>
      <c r="K140" s="84" t="e">
        <f t="shared" si="7"/>
        <v>#N/A</v>
      </c>
      <c r="L140" s="70" t="e">
        <f>INDEX('MFR_List ref'!$A:$A,MATCH($Z140,'MFR_List ref'!$B:$B,0))</f>
        <v>#N/A</v>
      </c>
      <c r="M140" s="76" t="e">
        <f t="shared" si="6"/>
        <v>#N/A</v>
      </c>
      <c r="N140" s="78"/>
      <c r="O140" s="85"/>
      <c r="P140" s="86"/>
      <c r="Q140" s="74"/>
      <c r="R140" s="35"/>
      <c r="S140" s="36"/>
      <c r="T140" s="98"/>
      <c r="U140" s="37"/>
      <c r="V140" s="37"/>
      <c r="W140" s="38"/>
      <c r="X140" s="38"/>
      <c r="Y140" s="38"/>
      <c r="Z140" s="35"/>
      <c r="AA140" s="40"/>
      <c r="AB140" s="41"/>
      <c r="AC140" s="42"/>
      <c r="AD140" s="34"/>
      <c r="AE140" s="39"/>
      <c r="AF140" s="39"/>
      <c r="AG140" s="39"/>
      <c r="AH140" s="34"/>
      <c r="AI140" s="39"/>
      <c r="AJ140" s="39"/>
      <c r="AK140" s="43"/>
      <c r="AL140" s="38"/>
      <c r="AM140" s="40"/>
      <c r="AN140" s="40"/>
      <c r="AO140" s="40"/>
      <c r="AP140" s="40"/>
      <c r="AQ140" s="39"/>
      <c r="AR140" s="39"/>
      <c r="AS140" s="39"/>
      <c r="AT140" s="39"/>
      <c r="AU140" s="39"/>
    </row>
    <row r="141" spans="1:47" s="26" customFormat="1" ht="39" customHeight="1" x14ac:dyDescent="0.25">
      <c r="A141" s="65" t="e">
        <f>VLOOKUP(D141,'Active-Bldg List ref'!$A:$E,4,FALSE)</f>
        <v>#N/A</v>
      </c>
      <c r="B141" s="65" t="e">
        <f>VLOOKUP(D141,'Active-Bldg List ref'!$A:$E,5,FALSE)</f>
        <v>#N/A</v>
      </c>
      <c r="C141" s="65" t="e">
        <f>VLOOKUP(D141,'Active-Bldg List ref'!$A:$B,2,FALSE)</f>
        <v>#N/A</v>
      </c>
      <c r="D141" s="65" t="e">
        <f>INDEX('Active-Bldg List ref'!$A:$A,MATCH(R141,'Active-Bldg List ref'!$C:$C,0))</f>
        <v>#N/A</v>
      </c>
      <c r="E141" s="65" t="e">
        <f>INDEX('Equip Group &amp; Type ref'!D:D,MATCH(U141,'Equip Group &amp; Type ref'!E:E,0))</f>
        <v>#N/A</v>
      </c>
      <c r="F141" s="66" t="e">
        <f>INDEX('Equip Group &amp; Type ref'!F:F,MATCH(V141,'Equip Group &amp; Type ref'!G:G,0))</f>
        <v>#N/A</v>
      </c>
      <c r="G141" s="83"/>
      <c r="H141" s="69" t="e">
        <f>INDEX('Equip Group &amp; Type ref'!$F:$H,MATCH(F141,'Equip Group &amp; Type ref'!$F:$F,0),MATCH(A141,'Equip Group &amp; Type ref'!$2:$2,0))</f>
        <v>#N/A</v>
      </c>
      <c r="I141" s="70" t="e">
        <f>VLOOKUP(F141,'Equip Group &amp; Type ref'!F:H,6,FALSE)</f>
        <v>#N/A</v>
      </c>
      <c r="J141" s="71" t="e">
        <f>CONCATENATE(D141,":",VLOOKUP(F141,'Equip Group &amp; Type ref'!F:G,2,FALSE),":",$W141)</f>
        <v>#N/A</v>
      </c>
      <c r="K141" s="84" t="e">
        <f t="shared" si="7"/>
        <v>#N/A</v>
      </c>
      <c r="L141" s="70" t="e">
        <f>INDEX('MFR_List ref'!$A:$A,MATCH($Z141,'MFR_List ref'!$B:$B,0))</f>
        <v>#N/A</v>
      </c>
      <c r="M141" s="76" t="e">
        <f t="shared" si="6"/>
        <v>#N/A</v>
      </c>
      <c r="N141" s="78"/>
      <c r="O141" s="85"/>
      <c r="P141" s="86"/>
      <c r="Q141" s="74"/>
      <c r="R141" s="35"/>
      <c r="S141" s="36"/>
      <c r="T141" s="98"/>
      <c r="U141" s="37"/>
      <c r="V141" s="37"/>
      <c r="W141" s="38"/>
      <c r="X141" s="38"/>
      <c r="Y141" s="38"/>
      <c r="Z141" s="35"/>
      <c r="AA141" s="40"/>
      <c r="AB141" s="41"/>
      <c r="AC141" s="42"/>
      <c r="AD141" s="34"/>
      <c r="AE141" s="39"/>
      <c r="AF141" s="39"/>
      <c r="AG141" s="39"/>
      <c r="AH141" s="34"/>
      <c r="AI141" s="39"/>
      <c r="AJ141" s="39"/>
      <c r="AK141" s="43"/>
      <c r="AL141" s="38"/>
      <c r="AM141" s="40"/>
      <c r="AN141" s="40"/>
      <c r="AO141" s="40"/>
      <c r="AP141" s="40"/>
      <c r="AQ141" s="39"/>
      <c r="AR141" s="39"/>
      <c r="AS141" s="39"/>
      <c r="AT141" s="39"/>
      <c r="AU141" s="39"/>
    </row>
    <row r="142" spans="1:47" s="26" customFormat="1" ht="39" customHeight="1" x14ac:dyDescent="0.25">
      <c r="A142" s="65" t="e">
        <f>VLOOKUP(D142,'Active-Bldg List ref'!$A:$E,4,FALSE)</f>
        <v>#N/A</v>
      </c>
      <c r="B142" s="65" t="e">
        <f>VLOOKUP(D142,'Active-Bldg List ref'!$A:$E,5,FALSE)</f>
        <v>#N/A</v>
      </c>
      <c r="C142" s="65" t="e">
        <f>VLOOKUP(D142,'Active-Bldg List ref'!$A:$B,2,FALSE)</f>
        <v>#N/A</v>
      </c>
      <c r="D142" s="65" t="e">
        <f>INDEX('Active-Bldg List ref'!$A:$A,MATCH(R142,'Active-Bldg List ref'!$C:$C,0))</f>
        <v>#N/A</v>
      </c>
      <c r="E142" s="65" t="e">
        <f>INDEX('Equip Group &amp; Type ref'!D:D,MATCH(U142,'Equip Group &amp; Type ref'!E:E,0))</f>
        <v>#N/A</v>
      </c>
      <c r="F142" s="66" t="e">
        <f>INDEX('Equip Group &amp; Type ref'!F:F,MATCH(V142,'Equip Group &amp; Type ref'!G:G,0))</f>
        <v>#N/A</v>
      </c>
      <c r="G142" s="83"/>
      <c r="H142" s="69" t="e">
        <f>INDEX('Equip Group &amp; Type ref'!$F:$H,MATCH(F142,'Equip Group &amp; Type ref'!$F:$F,0),MATCH(A142,'Equip Group &amp; Type ref'!$2:$2,0))</f>
        <v>#N/A</v>
      </c>
      <c r="I142" s="70" t="e">
        <f>VLOOKUP(F142,'Equip Group &amp; Type ref'!F:H,6,FALSE)</f>
        <v>#N/A</v>
      </c>
      <c r="J142" s="71" t="e">
        <f>CONCATENATE(D142,":",VLOOKUP(F142,'Equip Group &amp; Type ref'!F:G,2,FALSE),":",$W142)</f>
        <v>#N/A</v>
      </c>
      <c r="K142" s="84" t="e">
        <f t="shared" si="7"/>
        <v>#N/A</v>
      </c>
      <c r="L142" s="70" t="e">
        <f>INDEX('MFR_List ref'!$A:$A,MATCH($Z142,'MFR_List ref'!$B:$B,0))</f>
        <v>#N/A</v>
      </c>
      <c r="M142" s="76" t="e">
        <f t="shared" si="6"/>
        <v>#N/A</v>
      </c>
      <c r="N142" s="78"/>
      <c r="O142" s="85"/>
      <c r="P142" s="86"/>
      <c r="Q142" s="74"/>
      <c r="R142" s="35"/>
      <c r="S142" s="36"/>
      <c r="T142" s="98"/>
      <c r="U142" s="37"/>
      <c r="V142" s="37"/>
      <c r="W142" s="38"/>
      <c r="X142" s="38"/>
      <c r="Y142" s="38"/>
      <c r="Z142" s="35"/>
      <c r="AA142" s="40"/>
      <c r="AB142" s="41"/>
      <c r="AC142" s="42"/>
      <c r="AD142" s="34"/>
      <c r="AE142" s="39"/>
      <c r="AF142" s="39"/>
      <c r="AG142" s="39"/>
      <c r="AH142" s="34"/>
      <c r="AI142" s="39"/>
      <c r="AJ142" s="39"/>
      <c r="AK142" s="43"/>
      <c r="AL142" s="38"/>
      <c r="AM142" s="40"/>
      <c r="AN142" s="40"/>
      <c r="AO142" s="40"/>
      <c r="AP142" s="40"/>
      <c r="AQ142" s="39"/>
      <c r="AR142" s="39"/>
      <c r="AS142" s="39"/>
      <c r="AT142" s="39"/>
      <c r="AU142" s="39"/>
    </row>
    <row r="143" spans="1:47" s="26" customFormat="1" ht="39" customHeight="1" x14ac:dyDescent="0.25">
      <c r="A143" s="65" t="e">
        <f>VLOOKUP(D143,'Active-Bldg List ref'!$A:$E,4,FALSE)</f>
        <v>#N/A</v>
      </c>
      <c r="B143" s="65" t="e">
        <f>VLOOKUP(D143,'Active-Bldg List ref'!$A:$E,5,FALSE)</f>
        <v>#N/A</v>
      </c>
      <c r="C143" s="65" t="e">
        <f>VLOOKUP(D143,'Active-Bldg List ref'!$A:$B,2,FALSE)</f>
        <v>#N/A</v>
      </c>
      <c r="D143" s="65" t="e">
        <f>INDEX('Active-Bldg List ref'!$A:$A,MATCH(R143,'Active-Bldg List ref'!$C:$C,0))</f>
        <v>#N/A</v>
      </c>
      <c r="E143" s="65" t="e">
        <f>INDEX('Equip Group &amp; Type ref'!D:D,MATCH(U143,'Equip Group &amp; Type ref'!E:E,0))</f>
        <v>#N/A</v>
      </c>
      <c r="F143" s="66" t="e">
        <f>INDEX('Equip Group &amp; Type ref'!F:F,MATCH(V143,'Equip Group &amp; Type ref'!G:G,0))</f>
        <v>#N/A</v>
      </c>
      <c r="G143" s="83"/>
      <c r="H143" s="69" t="e">
        <f>INDEX('Equip Group &amp; Type ref'!$F:$H,MATCH(F143,'Equip Group &amp; Type ref'!$F:$F,0),MATCH(A143,'Equip Group &amp; Type ref'!$2:$2,0))</f>
        <v>#N/A</v>
      </c>
      <c r="I143" s="70" t="e">
        <f>VLOOKUP(F143,'Equip Group &amp; Type ref'!F:H,6,FALSE)</f>
        <v>#N/A</v>
      </c>
      <c r="J143" s="71" t="e">
        <f>CONCATENATE(D143,":",VLOOKUP(F143,'Equip Group &amp; Type ref'!F:G,2,FALSE),":",$W143)</f>
        <v>#N/A</v>
      </c>
      <c r="K143" s="84" t="e">
        <f t="shared" si="7"/>
        <v>#N/A</v>
      </c>
      <c r="L143" s="70" t="e">
        <f>INDEX('MFR_List ref'!$A:$A,MATCH($Z143,'MFR_List ref'!$B:$B,0))</f>
        <v>#N/A</v>
      </c>
      <c r="M143" s="76" t="e">
        <f t="shared" si="6"/>
        <v>#N/A</v>
      </c>
      <c r="N143" s="78"/>
      <c r="O143" s="85"/>
      <c r="P143" s="86"/>
      <c r="Q143" s="74"/>
      <c r="R143" s="35"/>
      <c r="S143" s="36"/>
      <c r="T143" s="98"/>
      <c r="U143" s="37"/>
      <c r="V143" s="37"/>
      <c r="W143" s="38"/>
      <c r="X143" s="38"/>
      <c r="Y143" s="38"/>
      <c r="Z143" s="35"/>
      <c r="AA143" s="40"/>
      <c r="AB143" s="41"/>
      <c r="AC143" s="42"/>
      <c r="AD143" s="34"/>
      <c r="AE143" s="39"/>
      <c r="AF143" s="39"/>
      <c r="AG143" s="39"/>
      <c r="AH143" s="34"/>
      <c r="AI143" s="39"/>
      <c r="AJ143" s="39"/>
      <c r="AK143" s="43"/>
      <c r="AL143" s="38"/>
      <c r="AM143" s="40"/>
      <c r="AN143" s="40"/>
      <c r="AO143" s="40"/>
      <c r="AP143" s="40"/>
      <c r="AQ143" s="39"/>
      <c r="AR143" s="39"/>
      <c r="AS143" s="39"/>
      <c r="AT143" s="39"/>
      <c r="AU143" s="39"/>
    </row>
    <row r="144" spans="1:47" s="26" customFormat="1" ht="39" customHeight="1" x14ac:dyDescent="0.25">
      <c r="A144" s="65" t="e">
        <f>VLOOKUP(D144,'Active-Bldg List ref'!$A:$E,4,FALSE)</f>
        <v>#N/A</v>
      </c>
      <c r="B144" s="65" t="e">
        <f>VLOOKUP(D144,'Active-Bldg List ref'!$A:$E,5,FALSE)</f>
        <v>#N/A</v>
      </c>
      <c r="C144" s="65" t="e">
        <f>VLOOKUP(D144,'Active-Bldg List ref'!$A:$B,2,FALSE)</f>
        <v>#N/A</v>
      </c>
      <c r="D144" s="65" t="e">
        <f>INDEX('Active-Bldg List ref'!$A:$A,MATCH(R144,'Active-Bldg List ref'!$C:$C,0))</f>
        <v>#N/A</v>
      </c>
      <c r="E144" s="65" t="e">
        <f>INDEX('Equip Group &amp; Type ref'!D:D,MATCH(U144,'Equip Group &amp; Type ref'!E:E,0))</f>
        <v>#N/A</v>
      </c>
      <c r="F144" s="66" t="e">
        <f>INDEX('Equip Group &amp; Type ref'!F:F,MATCH(V144,'Equip Group &amp; Type ref'!G:G,0))</f>
        <v>#N/A</v>
      </c>
      <c r="G144" s="83"/>
      <c r="H144" s="69" t="e">
        <f>INDEX('Equip Group &amp; Type ref'!$F:$H,MATCH(F144,'Equip Group &amp; Type ref'!$F:$F,0),MATCH(A144,'Equip Group &amp; Type ref'!$2:$2,0))</f>
        <v>#N/A</v>
      </c>
      <c r="I144" s="70" t="e">
        <f>VLOOKUP(F144,'Equip Group &amp; Type ref'!F:H,6,FALSE)</f>
        <v>#N/A</v>
      </c>
      <c r="J144" s="71" t="e">
        <f>CONCATENATE(D144,":",VLOOKUP(F144,'Equip Group &amp; Type ref'!F:G,2,FALSE),":",$W144)</f>
        <v>#N/A</v>
      </c>
      <c r="K144" s="84" t="e">
        <f t="shared" si="7"/>
        <v>#N/A</v>
      </c>
      <c r="L144" s="70" t="e">
        <f>INDEX('MFR_List ref'!$A:$A,MATCH($Z144,'MFR_List ref'!$B:$B,0))</f>
        <v>#N/A</v>
      </c>
      <c r="M144" s="76" t="e">
        <f t="shared" si="6"/>
        <v>#N/A</v>
      </c>
      <c r="N144" s="78"/>
      <c r="O144" s="85"/>
      <c r="P144" s="86"/>
      <c r="Q144" s="74"/>
      <c r="R144" s="35"/>
      <c r="S144" s="36"/>
      <c r="T144" s="98"/>
      <c r="U144" s="37"/>
      <c r="V144" s="37"/>
      <c r="W144" s="38"/>
      <c r="X144" s="38"/>
      <c r="Y144" s="38"/>
      <c r="Z144" s="35"/>
      <c r="AA144" s="40"/>
      <c r="AB144" s="41"/>
      <c r="AC144" s="42"/>
      <c r="AD144" s="34"/>
      <c r="AE144" s="39"/>
      <c r="AF144" s="39"/>
      <c r="AG144" s="39"/>
      <c r="AH144" s="34"/>
      <c r="AI144" s="39"/>
      <c r="AJ144" s="39"/>
      <c r="AK144" s="43"/>
      <c r="AL144" s="38"/>
      <c r="AM144" s="40"/>
      <c r="AN144" s="40"/>
      <c r="AO144" s="40"/>
      <c r="AP144" s="40"/>
      <c r="AQ144" s="39"/>
      <c r="AR144" s="39"/>
      <c r="AS144" s="39"/>
      <c r="AT144" s="39"/>
      <c r="AU144" s="39"/>
    </row>
    <row r="145" spans="1:47" s="26" customFormat="1" ht="39" customHeight="1" x14ac:dyDescent="0.25">
      <c r="A145" s="65" t="e">
        <f>VLOOKUP(D145,'Active-Bldg List ref'!$A:$E,4,FALSE)</f>
        <v>#N/A</v>
      </c>
      <c r="B145" s="65" t="e">
        <f>VLOOKUP(D145,'Active-Bldg List ref'!$A:$E,5,FALSE)</f>
        <v>#N/A</v>
      </c>
      <c r="C145" s="65" t="e">
        <f>VLOOKUP(D145,'Active-Bldg List ref'!$A:$B,2,FALSE)</f>
        <v>#N/A</v>
      </c>
      <c r="D145" s="65" t="e">
        <f>INDEX('Active-Bldg List ref'!$A:$A,MATCH(R145,'Active-Bldg List ref'!$C:$C,0))</f>
        <v>#N/A</v>
      </c>
      <c r="E145" s="65" t="e">
        <f>INDEX('Equip Group &amp; Type ref'!D:D,MATCH(U145,'Equip Group &amp; Type ref'!E:E,0))</f>
        <v>#N/A</v>
      </c>
      <c r="F145" s="66" t="e">
        <f>INDEX('Equip Group &amp; Type ref'!F:F,MATCH(V145,'Equip Group &amp; Type ref'!G:G,0))</f>
        <v>#N/A</v>
      </c>
      <c r="G145" s="83"/>
      <c r="H145" s="69" t="e">
        <f>INDEX('Equip Group &amp; Type ref'!$F:$H,MATCH(F145,'Equip Group &amp; Type ref'!$F:$F,0),MATCH(A145,'Equip Group &amp; Type ref'!$2:$2,0))</f>
        <v>#N/A</v>
      </c>
      <c r="I145" s="70" t="e">
        <f>VLOOKUP(F145,'Equip Group &amp; Type ref'!F:H,6,FALSE)</f>
        <v>#N/A</v>
      </c>
      <c r="J145" s="71" t="e">
        <f>CONCATENATE(D145,":",VLOOKUP(F145,'Equip Group &amp; Type ref'!F:G,2,FALSE),":",$W145)</f>
        <v>#N/A</v>
      </c>
      <c r="K145" s="84" t="e">
        <f t="shared" si="7"/>
        <v>#N/A</v>
      </c>
      <c r="L145" s="70" t="e">
        <f>INDEX('MFR_List ref'!$A:$A,MATCH($Z145,'MFR_List ref'!$B:$B,0))</f>
        <v>#N/A</v>
      </c>
      <c r="M145" s="76" t="e">
        <f t="shared" si="6"/>
        <v>#N/A</v>
      </c>
      <c r="N145" s="78"/>
      <c r="O145" s="85"/>
      <c r="P145" s="86"/>
      <c r="Q145" s="74"/>
      <c r="R145" s="35"/>
      <c r="S145" s="36"/>
      <c r="T145" s="98"/>
      <c r="U145" s="37"/>
      <c r="V145" s="37"/>
      <c r="W145" s="38"/>
      <c r="X145" s="38"/>
      <c r="Y145" s="38"/>
      <c r="Z145" s="35"/>
      <c r="AA145" s="40"/>
      <c r="AB145" s="41"/>
      <c r="AC145" s="42"/>
      <c r="AD145" s="34"/>
      <c r="AE145" s="39"/>
      <c r="AF145" s="39"/>
      <c r="AG145" s="39"/>
      <c r="AH145" s="34"/>
      <c r="AI145" s="39"/>
      <c r="AJ145" s="39"/>
      <c r="AK145" s="43"/>
      <c r="AL145" s="38"/>
      <c r="AM145" s="40"/>
      <c r="AN145" s="40"/>
      <c r="AO145" s="40"/>
      <c r="AP145" s="40"/>
      <c r="AQ145" s="39"/>
      <c r="AR145" s="39"/>
      <c r="AS145" s="39"/>
      <c r="AT145" s="39"/>
      <c r="AU145" s="39"/>
    </row>
    <row r="146" spans="1:47" s="26" customFormat="1" ht="39" customHeight="1" x14ac:dyDescent="0.25">
      <c r="A146" s="65" t="e">
        <f>VLOOKUP(D146,'Active-Bldg List ref'!$A:$E,4,FALSE)</f>
        <v>#N/A</v>
      </c>
      <c r="B146" s="65" t="e">
        <f>VLOOKUP(D146,'Active-Bldg List ref'!$A:$E,5,FALSE)</f>
        <v>#N/A</v>
      </c>
      <c r="C146" s="65" t="e">
        <f>VLOOKUP(D146,'Active-Bldg List ref'!$A:$B,2,FALSE)</f>
        <v>#N/A</v>
      </c>
      <c r="D146" s="65" t="e">
        <f>INDEX('Active-Bldg List ref'!$A:$A,MATCH(R146,'Active-Bldg List ref'!$C:$C,0))</f>
        <v>#N/A</v>
      </c>
      <c r="E146" s="65" t="e">
        <f>INDEX('Equip Group &amp; Type ref'!D:D,MATCH(U146,'Equip Group &amp; Type ref'!E:E,0))</f>
        <v>#N/A</v>
      </c>
      <c r="F146" s="66" t="e">
        <f>INDEX('Equip Group &amp; Type ref'!F:F,MATCH(V146,'Equip Group &amp; Type ref'!G:G,0))</f>
        <v>#N/A</v>
      </c>
      <c r="G146" s="83"/>
      <c r="H146" s="69" t="e">
        <f>INDEX('Equip Group &amp; Type ref'!$F:$H,MATCH(F146,'Equip Group &amp; Type ref'!$F:$F,0),MATCH(A146,'Equip Group &amp; Type ref'!$2:$2,0))</f>
        <v>#N/A</v>
      </c>
      <c r="I146" s="70" t="e">
        <f>VLOOKUP(F146,'Equip Group &amp; Type ref'!F:H,6,FALSE)</f>
        <v>#N/A</v>
      </c>
      <c r="J146" s="71" t="e">
        <f>CONCATENATE(D146,":",VLOOKUP(F146,'Equip Group &amp; Type ref'!F:G,2,FALSE),":",$W146)</f>
        <v>#N/A</v>
      </c>
      <c r="K146" s="84" t="e">
        <f t="shared" si="7"/>
        <v>#N/A</v>
      </c>
      <c r="L146" s="70" t="e">
        <f>INDEX('MFR_List ref'!$A:$A,MATCH($Z146,'MFR_List ref'!$B:$B,0))</f>
        <v>#N/A</v>
      </c>
      <c r="M146" s="76" t="e">
        <f t="shared" si="6"/>
        <v>#N/A</v>
      </c>
      <c r="N146" s="78"/>
      <c r="O146" s="85"/>
      <c r="P146" s="86"/>
      <c r="Q146" s="74"/>
      <c r="R146" s="35"/>
      <c r="S146" s="36"/>
      <c r="T146" s="98"/>
      <c r="U146" s="37"/>
      <c r="V146" s="37"/>
      <c r="W146" s="38"/>
      <c r="X146" s="38"/>
      <c r="Y146" s="38"/>
      <c r="Z146" s="35"/>
      <c r="AA146" s="40"/>
      <c r="AB146" s="41"/>
      <c r="AC146" s="42"/>
      <c r="AD146" s="34"/>
      <c r="AE146" s="39"/>
      <c r="AF146" s="39"/>
      <c r="AG146" s="39"/>
      <c r="AH146" s="34"/>
      <c r="AI146" s="39"/>
      <c r="AJ146" s="39"/>
      <c r="AK146" s="43"/>
      <c r="AL146" s="38"/>
      <c r="AM146" s="40"/>
      <c r="AN146" s="40"/>
      <c r="AO146" s="40"/>
      <c r="AP146" s="40"/>
      <c r="AQ146" s="39"/>
      <c r="AR146" s="39"/>
      <c r="AS146" s="39"/>
      <c r="AT146" s="39"/>
      <c r="AU146" s="39"/>
    </row>
    <row r="147" spans="1:47" s="26" customFormat="1" ht="39" customHeight="1" x14ac:dyDescent="0.25">
      <c r="A147" s="65" t="e">
        <f>VLOOKUP(D147,'Active-Bldg List ref'!$A:$E,4,FALSE)</f>
        <v>#N/A</v>
      </c>
      <c r="B147" s="65" t="e">
        <f>VLOOKUP(D147,'Active-Bldg List ref'!$A:$E,5,FALSE)</f>
        <v>#N/A</v>
      </c>
      <c r="C147" s="65" t="e">
        <f>VLOOKUP(D147,'Active-Bldg List ref'!$A:$B,2,FALSE)</f>
        <v>#N/A</v>
      </c>
      <c r="D147" s="65" t="e">
        <f>INDEX('Active-Bldg List ref'!$A:$A,MATCH(R147,'Active-Bldg List ref'!$C:$C,0))</f>
        <v>#N/A</v>
      </c>
      <c r="E147" s="65" t="e">
        <f>INDEX('Equip Group &amp; Type ref'!D:D,MATCH(U147,'Equip Group &amp; Type ref'!E:E,0))</f>
        <v>#N/A</v>
      </c>
      <c r="F147" s="66" t="e">
        <f>INDEX('Equip Group &amp; Type ref'!F:F,MATCH(V147,'Equip Group &amp; Type ref'!G:G,0))</f>
        <v>#N/A</v>
      </c>
      <c r="G147" s="83"/>
      <c r="H147" s="69" t="e">
        <f>INDEX('Equip Group &amp; Type ref'!$F:$H,MATCH(F147,'Equip Group &amp; Type ref'!$F:$F,0),MATCH(A147,'Equip Group &amp; Type ref'!$2:$2,0))</f>
        <v>#N/A</v>
      </c>
      <c r="I147" s="70" t="e">
        <f>VLOOKUP(F147,'Equip Group &amp; Type ref'!F:H,6,FALSE)</f>
        <v>#N/A</v>
      </c>
      <c r="J147" s="71" t="e">
        <f>CONCATENATE(D147,":",VLOOKUP(F147,'Equip Group &amp; Type ref'!F:G,2,FALSE),":",$W147)</f>
        <v>#N/A</v>
      </c>
      <c r="K147" s="84" t="e">
        <f t="shared" si="7"/>
        <v>#N/A</v>
      </c>
      <c r="L147" s="70" t="e">
        <f>INDEX('MFR_List ref'!$A:$A,MATCH($Z147,'MFR_List ref'!$B:$B,0))</f>
        <v>#N/A</v>
      </c>
      <c r="M147" s="76" t="e">
        <f t="shared" si="6"/>
        <v>#N/A</v>
      </c>
      <c r="N147" s="78"/>
      <c r="O147" s="85"/>
      <c r="P147" s="86"/>
      <c r="Q147" s="74"/>
      <c r="R147" s="35"/>
      <c r="S147" s="36"/>
      <c r="T147" s="98"/>
      <c r="U147" s="37"/>
      <c r="V147" s="37"/>
      <c r="W147" s="38"/>
      <c r="X147" s="38"/>
      <c r="Y147" s="38"/>
      <c r="Z147" s="35"/>
      <c r="AA147" s="40"/>
      <c r="AB147" s="41"/>
      <c r="AC147" s="42"/>
      <c r="AD147" s="34"/>
      <c r="AE147" s="39"/>
      <c r="AF147" s="39"/>
      <c r="AG147" s="39"/>
      <c r="AH147" s="34"/>
      <c r="AI147" s="39"/>
      <c r="AJ147" s="39"/>
      <c r="AK147" s="43"/>
      <c r="AL147" s="38"/>
      <c r="AM147" s="40"/>
      <c r="AN147" s="40"/>
      <c r="AO147" s="40"/>
      <c r="AP147" s="40"/>
      <c r="AQ147" s="39"/>
      <c r="AR147" s="39"/>
      <c r="AS147" s="39"/>
      <c r="AT147" s="39"/>
      <c r="AU147" s="39"/>
    </row>
    <row r="148" spans="1:47" s="26" customFormat="1" ht="39" customHeight="1" x14ac:dyDescent="0.25">
      <c r="A148" s="65" t="e">
        <f>VLOOKUP(D148,'Active-Bldg List ref'!$A:$E,4,FALSE)</f>
        <v>#N/A</v>
      </c>
      <c r="B148" s="65" t="e">
        <f>VLOOKUP(D148,'Active-Bldg List ref'!$A:$E,5,FALSE)</f>
        <v>#N/A</v>
      </c>
      <c r="C148" s="65" t="e">
        <f>VLOOKUP(D148,'Active-Bldg List ref'!$A:$B,2,FALSE)</f>
        <v>#N/A</v>
      </c>
      <c r="D148" s="65" t="e">
        <f>INDEX('Active-Bldg List ref'!$A:$A,MATCH(R148,'Active-Bldg List ref'!$C:$C,0))</f>
        <v>#N/A</v>
      </c>
      <c r="E148" s="65" t="e">
        <f>INDEX('Equip Group &amp; Type ref'!D:D,MATCH(U148,'Equip Group &amp; Type ref'!E:E,0))</f>
        <v>#N/A</v>
      </c>
      <c r="F148" s="66" t="e">
        <f>INDEX('Equip Group &amp; Type ref'!F:F,MATCH(V148,'Equip Group &amp; Type ref'!G:G,0))</f>
        <v>#N/A</v>
      </c>
      <c r="G148" s="83"/>
      <c r="H148" s="69" t="e">
        <f>INDEX('Equip Group &amp; Type ref'!$F:$H,MATCH(F148,'Equip Group &amp; Type ref'!$F:$F,0),MATCH(A148,'Equip Group &amp; Type ref'!$2:$2,0))</f>
        <v>#N/A</v>
      </c>
      <c r="I148" s="70" t="e">
        <f>VLOOKUP(F148,'Equip Group &amp; Type ref'!F:H,6,FALSE)</f>
        <v>#N/A</v>
      </c>
      <c r="J148" s="71" t="e">
        <f>CONCATENATE(D148,":",VLOOKUP(F148,'Equip Group &amp; Type ref'!F:G,2,FALSE),":",$W148)</f>
        <v>#N/A</v>
      </c>
      <c r="K148" s="84" t="e">
        <f t="shared" si="7"/>
        <v>#N/A</v>
      </c>
      <c r="L148" s="70" t="e">
        <f>INDEX('MFR_List ref'!$A:$A,MATCH($Z148,'MFR_List ref'!$B:$B,0))</f>
        <v>#N/A</v>
      </c>
      <c r="M148" s="76" t="e">
        <f t="shared" si="6"/>
        <v>#N/A</v>
      </c>
      <c r="N148" s="78"/>
      <c r="O148" s="85"/>
      <c r="P148" s="86"/>
      <c r="Q148" s="74"/>
      <c r="R148" s="35"/>
      <c r="S148" s="36"/>
      <c r="T148" s="98"/>
      <c r="U148" s="37"/>
      <c r="V148" s="37"/>
      <c r="W148" s="38"/>
      <c r="X148" s="38"/>
      <c r="Y148" s="38"/>
      <c r="Z148" s="35"/>
      <c r="AA148" s="40"/>
      <c r="AB148" s="41"/>
      <c r="AC148" s="42"/>
      <c r="AD148" s="34"/>
      <c r="AE148" s="39"/>
      <c r="AF148" s="39"/>
      <c r="AG148" s="39"/>
      <c r="AH148" s="34"/>
      <c r="AI148" s="39"/>
      <c r="AJ148" s="39"/>
      <c r="AK148" s="43"/>
      <c r="AL148" s="38"/>
      <c r="AM148" s="40"/>
      <c r="AN148" s="40"/>
      <c r="AO148" s="40"/>
      <c r="AP148" s="40"/>
      <c r="AQ148" s="39"/>
      <c r="AR148" s="39"/>
      <c r="AS148" s="39"/>
      <c r="AT148" s="39"/>
      <c r="AU148" s="39"/>
    </row>
    <row r="149" spans="1:47" s="26" customFormat="1" ht="39" customHeight="1" x14ac:dyDescent="0.25">
      <c r="A149" s="65" t="e">
        <f>VLOOKUP(D149,'Active-Bldg List ref'!$A:$E,4,FALSE)</f>
        <v>#N/A</v>
      </c>
      <c r="B149" s="65" t="e">
        <f>VLOOKUP(D149,'Active-Bldg List ref'!$A:$E,5,FALSE)</f>
        <v>#N/A</v>
      </c>
      <c r="C149" s="65" t="e">
        <f>VLOOKUP(D149,'Active-Bldg List ref'!$A:$B,2,FALSE)</f>
        <v>#N/A</v>
      </c>
      <c r="D149" s="65" t="e">
        <f>INDEX('Active-Bldg List ref'!$A:$A,MATCH(R149,'Active-Bldg List ref'!$C:$C,0))</f>
        <v>#N/A</v>
      </c>
      <c r="E149" s="65" t="e">
        <f>INDEX('Equip Group &amp; Type ref'!D:D,MATCH(U149,'Equip Group &amp; Type ref'!E:E,0))</f>
        <v>#N/A</v>
      </c>
      <c r="F149" s="66" t="e">
        <f>INDEX('Equip Group &amp; Type ref'!F:F,MATCH(V149,'Equip Group &amp; Type ref'!G:G,0))</f>
        <v>#N/A</v>
      </c>
      <c r="G149" s="83"/>
      <c r="H149" s="69" t="e">
        <f>INDEX('Equip Group &amp; Type ref'!$F:$H,MATCH(F149,'Equip Group &amp; Type ref'!$F:$F,0),MATCH(A149,'Equip Group &amp; Type ref'!$2:$2,0))</f>
        <v>#N/A</v>
      </c>
      <c r="I149" s="70" t="e">
        <f>VLOOKUP(F149,'Equip Group &amp; Type ref'!F:H,6,FALSE)</f>
        <v>#N/A</v>
      </c>
      <c r="J149" s="71" t="e">
        <f>CONCATENATE(D149,":",VLOOKUP(F149,'Equip Group &amp; Type ref'!F:G,2,FALSE),":",$W149)</f>
        <v>#N/A</v>
      </c>
      <c r="K149" s="84" t="e">
        <f t="shared" si="7"/>
        <v>#N/A</v>
      </c>
      <c r="L149" s="70" t="e">
        <f>INDEX('MFR_List ref'!$A:$A,MATCH($Z149,'MFR_List ref'!$B:$B,0))</f>
        <v>#N/A</v>
      </c>
      <c r="M149" s="76" t="e">
        <f t="shared" si="6"/>
        <v>#N/A</v>
      </c>
      <c r="N149" s="78"/>
      <c r="O149" s="85"/>
      <c r="P149" s="86"/>
      <c r="Q149" s="74"/>
      <c r="R149" s="35"/>
      <c r="S149" s="36"/>
      <c r="T149" s="98"/>
      <c r="U149" s="37"/>
      <c r="V149" s="37"/>
      <c r="W149" s="38"/>
      <c r="X149" s="38"/>
      <c r="Y149" s="38"/>
      <c r="Z149" s="35"/>
      <c r="AA149" s="40"/>
      <c r="AB149" s="41"/>
      <c r="AC149" s="42"/>
      <c r="AD149" s="34"/>
      <c r="AE149" s="39"/>
      <c r="AF149" s="39"/>
      <c r="AG149" s="39"/>
      <c r="AH149" s="34"/>
      <c r="AI149" s="39"/>
      <c r="AJ149" s="39"/>
      <c r="AK149" s="43"/>
      <c r="AL149" s="38"/>
      <c r="AM149" s="40"/>
      <c r="AN149" s="40"/>
      <c r="AO149" s="40"/>
      <c r="AP149" s="40"/>
      <c r="AQ149" s="39"/>
      <c r="AR149" s="39"/>
      <c r="AS149" s="39"/>
      <c r="AT149" s="39"/>
      <c r="AU149" s="39"/>
    </row>
    <row r="150" spans="1:47" s="26" customFormat="1" ht="39" customHeight="1" x14ac:dyDescent="0.25">
      <c r="A150" s="65" t="e">
        <f>VLOOKUP(D150,'Active-Bldg List ref'!$A:$E,4,FALSE)</f>
        <v>#N/A</v>
      </c>
      <c r="B150" s="65" t="e">
        <f>VLOOKUP(D150,'Active-Bldg List ref'!$A:$E,5,FALSE)</f>
        <v>#N/A</v>
      </c>
      <c r="C150" s="65" t="e">
        <f>VLOOKUP(D150,'Active-Bldg List ref'!$A:$B,2,FALSE)</f>
        <v>#N/A</v>
      </c>
      <c r="D150" s="65" t="e">
        <f>INDEX('Active-Bldg List ref'!$A:$A,MATCH(R150,'Active-Bldg List ref'!$C:$C,0))</f>
        <v>#N/A</v>
      </c>
      <c r="E150" s="65" t="e">
        <f>INDEX('Equip Group &amp; Type ref'!D:D,MATCH(U150,'Equip Group &amp; Type ref'!E:E,0))</f>
        <v>#N/A</v>
      </c>
      <c r="F150" s="66" t="e">
        <f>INDEX('Equip Group &amp; Type ref'!F:F,MATCH(V150,'Equip Group &amp; Type ref'!G:G,0))</f>
        <v>#N/A</v>
      </c>
      <c r="G150" s="83"/>
      <c r="H150" s="69" t="e">
        <f>INDEX('Equip Group &amp; Type ref'!$F:$H,MATCH(F150,'Equip Group &amp; Type ref'!$F:$F,0),MATCH(A150,'Equip Group &amp; Type ref'!$2:$2,0))</f>
        <v>#N/A</v>
      </c>
      <c r="I150" s="70" t="e">
        <f>VLOOKUP(F150,'Equip Group &amp; Type ref'!F:H,6,FALSE)</f>
        <v>#N/A</v>
      </c>
      <c r="J150" s="71" t="e">
        <f>CONCATENATE(D150,":",VLOOKUP(F150,'Equip Group &amp; Type ref'!F:G,2,FALSE),":",$W150)</f>
        <v>#N/A</v>
      </c>
      <c r="K150" s="84" t="e">
        <f t="shared" si="7"/>
        <v>#N/A</v>
      </c>
      <c r="L150" s="70" t="e">
        <f>INDEX('MFR_List ref'!$A:$A,MATCH($Z150,'MFR_List ref'!$B:$B,0))</f>
        <v>#N/A</v>
      </c>
      <c r="M150" s="76" t="e">
        <f t="shared" si="6"/>
        <v>#N/A</v>
      </c>
      <c r="N150" s="78"/>
      <c r="O150" s="85"/>
      <c r="P150" s="86"/>
      <c r="Q150" s="74"/>
      <c r="R150" s="35"/>
      <c r="S150" s="36"/>
      <c r="T150" s="98"/>
      <c r="U150" s="37"/>
      <c r="V150" s="37"/>
      <c r="W150" s="38"/>
      <c r="X150" s="38"/>
      <c r="Y150" s="38"/>
      <c r="Z150" s="35"/>
      <c r="AA150" s="40"/>
      <c r="AB150" s="41"/>
      <c r="AC150" s="42"/>
      <c r="AD150" s="34"/>
      <c r="AE150" s="39"/>
      <c r="AF150" s="39"/>
      <c r="AG150" s="39"/>
      <c r="AH150" s="34"/>
      <c r="AI150" s="39"/>
      <c r="AJ150" s="39"/>
      <c r="AK150" s="43"/>
      <c r="AL150" s="38"/>
      <c r="AM150" s="40"/>
      <c r="AN150" s="40"/>
      <c r="AO150" s="40"/>
      <c r="AP150" s="40"/>
      <c r="AQ150" s="39"/>
      <c r="AR150" s="39"/>
      <c r="AS150" s="39"/>
      <c r="AT150" s="39"/>
      <c r="AU150" s="39"/>
    </row>
    <row r="151" spans="1:47" s="26" customFormat="1" ht="39" customHeight="1" x14ac:dyDescent="0.25">
      <c r="A151" s="65" t="e">
        <f>VLOOKUP(D151,'Active-Bldg List ref'!$A:$E,4,FALSE)</f>
        <v>#N/A</v>
      </c>
      <c r="B151" s="65" t="e">
        <f>VLOOKUP(D151,'Active-Bldg List ref'!$A:$E,5,FALSE)</f>
        <v>#N/A</v>
      </c>
      <c r="C151" s="65" t="e">
        <f>VLOOKUP(D151,'Active-Bldg List ref'!$A:$B,2,FALSE)</f>
        <v>#N/A</v>
      </c>
      <c r="D151" s="65" t="e">
        <f>INDEX('Active-Bldg List ref'!$A:$A,MATCH(R151,'Active-Bldg List ref'!$C:$C,0))</f>
        <v>#N/A</v>
      </c>
      <c r="E151" s="65" t="e">
        <f>INDEX('Equip Group &amp; Type ref'!D:D,MATCH(U151,'Equip Group &amp; Type ref'!E:E,0))</f>
        <v>#N/A</v>
      </c>
      <c r="F151" s="66" t="e">
        <f>INDEX('Equip Group &amp; Type ref'!F:F,MATCH(V151,'Equip Group &amp; Type ref'!G:G,0))</f>
        <v>#N/A</v>
      </c>
      <c r="G151" s="83"/>
      <c r="H151" s="69" t="e">
        <f>INDEX('Equip Group &amp; Type ref'!$F:$H,MATCH(F151,'Equip Group &amp; Type ref'!$F:$F,0),MATCH(A151,'Equip Group &amp; Type ref'!$2:$2,0))</f>
        <v>#N/A</v>
      </c>
      <c r="I151" s="70" t="e">
        <f>VLOOKUP(F151,'Equip Group &amp; Type ref'!F:H,6,FALSE)</f>
        <v>#N/A</v>
      </c>
      <c r="J151" s="71" t="e">
        <f>CONCATENATE(D151,":",VLOOKUP(F151,'Equip Group &amp; Type ref'!F:G,2,FALSE),":",$W151)</f>
        <v>#N/A</v>
      </c>
      <c r="K151" s="84" t="e">
        <f t="shared" si="7"/>
        <v>#N/A</v>
      </c>
      <c r="L151" s="70" t="e">
        <f>INDEX('MFR_List ref'!$A:$A,MATCH($Z151,'MFR_List ref'!$B:$B,0))</f>
        <v>#N/A</v>
      </c>
      <c r="M151" s="76" t="e">
        <f t="shared" si="6"/>
        <v>#N/A</v>
      </c>
      <c r="N151" s="78"/>
      <c r="O151" s="85"/>
      <c r="P151" s="86"/>
      <c r="Q151" s="74"/>
      <c r="R151" s="35"/>
      <c r="S151" s="36"/>
      <c r="T151" s="98"/>
      <c r="U151" s="37"/>
      <c r="V151" s="37"/>
      <c r="W151" s="38"/>
      <c r="X151" s="38"/>
      <c r="Y151" s="38"/>
      <c r="Z151" s="35"/>
      <c r="AA151" s="40"/>
      <c r="AB151" s="41"/>
      <c r="AC151" s="42"/>
      <c r="AD151" s="34"/>
      <c r="AE151" s="39"/>
      <c r="AF151" s="39"/>
      <c r="AG151" s="39"/>
      <c r="AH151" s="34"/>
      <c r="AI151" s="39"/>
      <c r="AJ151" s="39"/>
      <c r="AK151" s="43"/>
      <c r="AL151" s="38"/>
      <c r="AM151" s="40"/>
      <c r="AN151" s="40"/>
      <c r="AO151" s="40"/>
      <c r="AP151" s="40"/>
      <c r="AQ151" s="39"/>
      <c r="AR151" s="39"/>
      <c r="AS151" s="39"/>
      <c r="AT151" s="39"/>
      <c r="AU151" s="39"/>
    </row>
    <row r="152" spans="1:47" s="26" customFormat="1" ht="39" customHeight="1" x14ac:dyDescent="0.25">
      <c r="A152" s="65" t="e">
        <f>VLOOKUP(D152,'Active-Bldg List ref'!$A:$E,4,FALSE)</f>
        <v>#N/A</v>
      </c>
      <c r="B152" s="65" t="e">
        <f>VLOOKUP(D152,'Active-Bldg List ref'!$A:$E,5,FALSE)</f>
        <v>#N/A</v>
      </c>
      <c r="C152" s="65" t="e">
        <f>VLOOKUP(D152,'Active-Bldg List ref'!$A:$B,2,FALSE)</f>
        <v>#N/A</v>
      </c>
      <c r="D152" s="65" t="e">
        <f>INDEX('Active-Bldg List ref'!$A:$A,MATCH(R152,'Active-Bldg List ref'!$C:$C,0))</f>
        <v>#N/A</v>
      </c>
      <c r="E152" s="65" t="e">
        <f>INDEX('Equip Group &amp; Type ref'!D:D,MATCH(U152,'Equip Group &amp; Type ref'!E:E,0))</f>
        <v>#N/A</v>
      </c>
      <c r="F152" s="66" t="e">
        <f>INDEX('Equip Group &amp; Type ref'!F:F,MATCH(V152,'Equip Group &amp; Type ref'!G:G,0))</f>
        <v>#N/A</v>
      </c>
      <c r="G152" s="83"/>
      <c r="H152" s="69" t="e">
        <f>INDEX('Equip Group &amp; Type ref'!$F:$H,MATCH(F152,'Equip Group &amp; Type ref'!$F:$F,0),MATCH(A152,'Equip Group &amp; Type ref'!$2:$2,0))</f>
        <v>#N/A</v>
      </c>
      <c r="I152" s="70" t="e">
        <f>VLOOKUP(F152,'Equip Group &amp; Type ref'!F:H,6,FALSE)</f>
        <v>#N/A</v>
      </c>
      <c r="J152" s="71" t="e">
        <f>CONCATENATE(D152,":",VLOOKUP(F152,'Equip Group &amp; Type ref'!F:G,2,FALSE),":",$W152)</f>
        <v>#N/A</v>
      </c>
      <c r="K152" s="84" t="e">
        <f t="shared" si="7"/>
        <v>#N/A</v>
      </c>
      <c r="L152" s="70" t="e">
        <f>INDEX('MFR_List ref'!$A:$A,MATCH($Z152,'MFR_List ref'!$B:$B,0))</f>
        <v>#N/A</v>
      </c>
      <c r="M152" s="76" t="e">
        <f t="shared" si="6"/>
        <v>#N/A</v>
      </c>
      <c r="N152" s="78"/>
      <c r="O152" s="85"/>
      <c r="P152" s="86"/>
      <c r="Q152" s="74"/>
      <c r="R152" s="35"/>
      <c r="S152" s="36"/>
      <c r="T152" s="98"/>
      <c r="U152" s="37"/>
      <c r="V152" s="37"/>
      <c r="W152" s="38"/>
      <c r="X152" s="38"/>
      <c r="Y152" s="38"/>
      <c r="Z152" s="35"/>
      <c r="AA152" s="40"/>
      <c r="AB152" s="41"/>
      <c r="AC152" s="42"/>
      <c r="AD152" s="34"/>
      <c r="AE152" s="39"/>
      <c r="AF152" s="39"/>
      <c r="AG152" s="39"/>
      <c r="AH152" s="34"/>
      <c r="AI152" s="39"/>
      <c r="AJ152" s="39"/>
      <c r="AK152" s="43"/>
      <c r="AL152" s="38"/>
      <c r="AM152" s="40"/>
      <c r="AN152" s="40"/>
      <c r="AO152" s="40"/>
      <c r="AP152" s="40"/>
      <c r="AQ152" s="39"/>
      <c r="AR152" s="39"/>
      <c r="AS152" s="39"/>
      <c r="AT152" s="39"/>
      <c r="AU152" s="39"/>
    </row>
    <row r="153" spans="1:47" s="26" customFormat="1" ht="39" customHeight="1" x14ac:dyDescent="0.25">
      <c r="A153" s="65" t="e">
        <f>VLOOKUP(D153,'Active-Bldg List ref'!$A:$E,4,FALSE)</f>
        <v>#N/A</v>
      </c>
      <c r="B153" s="65" t="e">
        <f>VLOOKUP(D153,'Active-Bldg List ref'!$A:$E,5,FALSE)</f>
        <v>#N/A</v>
      </c>
      <c r="C153" s="65" t="e">
        <f>VLOOKUP(D153,'Active-Bldg List ref'!$A:$B,2,FALSE)</f>
        <v>#N/A</v>
      </c>
      <c r="D153" s="65" t="e">
        <f>INDEX('Active-Bldg List ref'!$A:$A,MATCH(R153,'Active-Bldg List ref'!$C:$C,0))</f>
        <v>#N/A</v>
      </c>
      <c r="E153" s="65" t="e">
        <f>INDEX('Equip Group &amp; Type ref'!D:D,MATCH(U153,'Equip Group &amp; Type ref'!E:E,0))</f>
        <v>#N/A</v>
      </c>
      <c r="F153" s="66" t="e">
        <f>INDEX('Equip Group &amp; Type ref'!F:F,MATCH(V153,'Equip Group &amp; Type ref'!G:G,0))</f>
        <v>#N/A</v>
      </c>
      <c r="G153" s="83"/>
      <c r="H153" s="69" t="e">
        <f>INDEX('Equip Group &amp; Type ref'!$F:$H,MATCH(F153,'Equip Group &amp; Type ref'!$F:$F,0),MATCH(A153,'Equip Group &amp; Type ref'!$2:$2,0))</f>
        <v>#N/A</v>
      </c>
      <c r="I153" s="70" t="e">
        <f>VLOOKUP(F153,'Equip Group &amp; Type ref'!F:H,6,FALSE)</f>
        <v>#N/A</v>
      </c>
      <c r="J153" s="71" t="e">
        <f>CONCATENATE(D153,":",VLOOKUP(F153,'Equip Group &amp; Type ref'!F:G,2,FALSE),":",$W153)</f>
        <v>#N/A</v>
      </c>
      <c r="K153" s="84" t="e">
        <f t="shared" si="7"/>
        <v>#N/A</v>
      </c>
      <c r="L153" s="70" t="e">
        <f>INDEX('MFR_List ref'!$A:$A,MATCH($Z153,'MFR_List ref'!$B:$B,0))</f>
        <v>#N/A</v>
      </c>
      <c r="M153" s="76" t="e">
        <f t="shared" si="6"/>
        <v>#N/A</v>
      </c>
      <c r="N153" s="78"/>
      <c r="O153" s="85"/>
      <c r="P153" s="86"/>
      <c r="Q153" s="74"/>
      <c r="R153" s="35"/>
      <c r="S153" s="36"/>
      <c r="T153" s="98"/>
      <c r="U153" s="37"/>
      <c r="V153" s="37"/>
      <c r="W153" s="38"/>
      <c r="X153" s="38"/>
      <c r="Y153" s="38"/>
      <c r="Z153" s="35"/>
      <c r="AA153" s="40"/>
      <c r="AB153" s="41"/>
      <c r="AC153" s="42"/>
      <c r="AD153" s="34"/>
      <c r="AE153" s="39"/>
      <c r="AF153" s="39"/>
      <c r="AG153" s="39"/>
      <c r="AH153" s="34"/>
      <c r="AI153" s="39"/>
      <c r="AJ153" s="39"/>
      <c r="AK153" s="43"/>
      <c r="AL153" s="38"/>
      <c r="AM153" s="40"/>
      <c r="AN153" s="40"/>
      <c r="AO153" s="40"/>
      <c r="AP153" s="40"/>
      <c r="AQ153" s="39"/>
      <c r="AR153" s="39"/>
      <c r="AS153" s="39"/>
      <c r="AT153" s="39"/>
      <c r="AU153" s="39"/>
    </row>
    <row r="154" spans="1:47" s="26" customFormat="1" ht="39" customHeight="1" x14ac:dyDescent="0.25">
      <c r="A154" s="65" t="e">
        <f>VLOOKUP(D154,'Active-Bldg List ref'!$A:$E,4,FALSE)</f>
        <v>#N/A</v>
      </c>
      <c r="B154" s="65" t="e">
        <f>VLOOKUP(D154,'Active-Bldg List ref'!$A:$E,5,FALSE)</f>
        <v>#N/A</v>
      </c>
      <c r="C154" s="65" t="e">
        <f>VLOOKUP(D154,'Active-Bldg List ref'!$A:$B,2,FALSE)</f>
        <v>#N/A</v>
      </c>
      <c r="D154" s="65" t="e">
        <f>INDEX('Active-Bldg List ref'!$A:$A,MATCH(R154,'Active-Bldg List ref'!$C:$C,0))</f>
        <v>#N/A</v>
      </c>
      <c r="E154" s="65" t="e">
        <f>INDEX('Equip Group &amp; Type ref'!D:D,MATCH(U154,'Equip Group &amp; Type ref'!E:E,0))</f>
        <v>#N/A</v>
      </c>
      <c r="F154" s="66" t="e">
        <f>INDEX('Equip Group &amp; Type ref'!F:F,MATCH(V154,'Equip Group &amp; Type ref'!G:G,0))</f>
        <v>#N/A</v>
      </c>
      <c r="G154" s="83"/>
      <c r="H154" s="69" t="e">
        <f>INDEX('Equip Group &amp; Type ref'!$F:$H,MATCH(F154,'Equip Group &amp; Type ref'!$F:$F,0),MATCH(A154,'Equip Group &amp; Type ref'!$2:$2,0))</f>
        <v>#N/A</v>
      </c>
      <c r="I154" s="70" t="e">
        <f>VLOOKUP(F154,'Equip Group &amp; Type ref'!F:H,6,FALSE)</f>
        <v>#N/A</v>
      </c>
      <c r="J154" s="71" t="e">
        <f>CONCATENATE(D154,":",VLOOKUP(F154,'Equip Group &amp; Type ref'!F:G,2,FALSE),":",$W154)</f>
        <v>#N/A</v>
      </c>
      <c r="K154" s="84" t="e">
        <f t="shared" si="7"/>
        <v>#N/A</v>
      </c>
      <c r="L154" s="70" t="e">
        <f>INDEX('MFR_List ref'!$A:$A,MATCH($Z154,'MFR_List ref'!$B:$B,0))</f>
        <v>#N/A</v>
      </c>
      <c r="M154" s="76" t="e">
        <f t="shared" si="6"/>
        <v>#N/A</v>
      </c>
      <c r="N154" s="78"/>
      <c r="O154" s="85"/>
      <c r="P154" s="86"/>
      <c r="Q154" s="74"/>
      <c r="R154" s="35"/>
      <c r="S154" s="36"/>
      <c r="T154" s="98"/>
      <c r="U154" s="37"/>
      <c r="V154" s="37"/>
      <c r="W154" s="38"/>
      <c r="X154" s="38"/>
      <c r="Y154" s="38"/>
      <c r="Z154" s="35"/>
      <c r="AA154" s="40"/>
      <c r="AB154" s="41"/>
      <c r="AC154" s="42"/>
      <c r="AD154" s="34"/>
      <c r="AE154" s="39"/>
      <c r="AF154" s="39"/>
      <c r="AG154" s="39"/>
      <c r="AH154" s="34"/>
      <c r="AI154" s="39"/>
      <c r="AJ154" s="39"/>
      <c r="AK154" s="43"/>
      <c r="AL154" s="38"/>
      <c r="AM154" s="40"/>
      <c r="AN154" s="40"/>
      <c r="AO154" s="40"/>
      <c r="AP154" s="40"/>
      <c r="AQ154" s="39"/>
      <c r="AR154" s="39"/>
      <c r="AS154" s="39"/>
      <c r="AT154" s="39"/>
      <c r="AU154" s="39"/>
    </row>
    <row r="155" spans="1:47" s="26" customFormat="1" ht="39" customHeight="1" x14ac:dyDescent="0.25">
      <c r="A155" s="65" t="e">
        <f>VLOOKUP(D155,'Active-Bldg List ref'!$A:$E,4,FALSE)</f>
        <v>#N/A</v>
      </c>
      <c r="B155" s="65" t="e">
        <f>VLOOKUP(D155,'Active-Bldg List ref'!$A:$E,5,FALSE)</f>
        <v>#N/A</v>
      </c>
      <c r="C155" s="65" t="e">
        <f>VLOOKUP(D155,'Active-Bldg List ref'!$A:$B,2,FALSE)</f>
        <v>#N/A</v>
      </c>
      <c r="D155" s="65" t="e">
        <f>INDEX('Active-Bldg List ref'!$A:$A,MATCH(R155,'Active-Bldg List ref'!$C:$C,0))</f>
        <v>#N/A</v>
      </c>
      <c r="E155" s="65" t="e">
        <f>INDEX('Equip Group &amp; Type ref'!D:D,MATCH(U155,'Equip Group &amp; Type ref'!E:E,0))</f>
        <v>#N/A</v>
      </c>
      <c r="F155" s="66" t="e">
        <f>INDEX('Equip Group &amp; Type ref'!F:F,MATCH(V155,'Equip Group &amp; Type ref'!G:G,0))</f>
        <v>#N/A</v>
      </c>
      <c r="G155" s="83"/>
      <c r="H155" s="69" t="e">
        <f>INDEX('Equip Group &amp; Type ref'!$F:$H,MATCH(F155,'Equip Group &amp; Type ref'!$F:$F,0),MATCH(A155,'Equip Group &amp; Type ref'!$2:$2,0))</f>
        <v>#N/A</v>
      </c>
      <c r="I155" s="70" t="e">
        <f>VLOOKUP(F155,'Equip Group &amp; Type ref'!F:H,6,FALSE)</f>
        <v>#N/A</v>
      </c>
      <c r="J155" s="71" t="e">
        <f>CONCATENATE(D155,":",VLOOKUP(F155,'Equip Group &amp; Type ref'!F:G,2,FALSE),":",$W155)</f>
        <v>#N/A</v>
      </c>
      <c r="K155" s="84" t="e">
        <f t="shared" si="7"/>
        <v>#N/A</v>
      </c>
      <c r="L155" s="70" t="e">
        <f>INDEX('MFR_List ref'!$A:$A,MATCH($Z155,'MFR_List ref'!$B:$B,0))</f>
        <v>#N/A</v>
      </c>
      <c r="M155" s="76" t="e">
        <f t="shared" si="6"/>
        <v>#N/A</v>
      </c>
      <c r="N155" s="78"/>
      <c r="O155" s="85"/>
      <c r="P155" s="86"/>
      <c r="Q155" s="74"/>
      <c r="R155" s="35"/>
      <c r="S155" s="36"/>
      <c r="T155" s="98"/>
      <c r="U155" s="37"/>
      <c r="V155" s="37"/>
      <c r="W155" s="38"/>
      <c r="X155" s="38"/>
      <c r="Y155" s="38"/>
      <c r="Z155" s="35"/>
      <c r="AA155" s="40"/>
      <c r="AB155" s="41"/>
      <c r="AC155" s="42"/>
      <c r="AD155" s="34"/>
      <c r="AE155" s="39"/>
      <c r="AF155" s="39"/>
      <c r="AG155" s="39"/>
      <c r="AH155" s="34"/>
      <c r="AI155" s="39"/>
      <c r="AJ155" s="39"/>
      <c r="AK155" s="43"/>
      <c r="AL155" s="38"/>
      <c r="AM155" s="40"/>
      <c r="AN155" s="40"/>
      <c r="AO155" s="40"/>
      <c r="AP155" s="40"/>
      <c r="AQ155" s="39"/>
      <c r="AR155" s="39"/>
      <c r="AS155" s="39"/>
      <c r="AT155" s="39"/>
      <c r="AU155" s="39"/>
    </row>
    <row r="156" spans="1:47" s="26" customFormat="1" ht="39" customHeight="1" x14ac:dyDescent="0.25">
      <c r="A156" s="65" t="e">
        <f>VLOOKUP(D156,'Active-Bldg List ref'!$A:$E,4,FALSE)</f>
        <v>#N/A</v>
      </c>
      <c r="B156" s="65" t="e">
        <f>VLOOKUP(D156,'Active-Bldg List ref'!$A:$E,5,FALSE)</f>
        <v>#N/A</v>
      </c>
      <c r="C156" s="65" t="e">
        <f>VLOOKUP(D156,'Active-Bldg List ref'!$A:$B,2,FALSE)</f>
        <v>#N/A</v>
      </c>
      <c r="D156" s="65" t="e">
        <f>INDEX('Active-Bldg List ref'!$A:$A,MATCH(R156,'Active-Bldg List ref'!$C:$C,0))</f>
        <v>#N/A</v>
      </c>
      <c r="E156" s="65" t="e">
        <f>INDEX('Equip Group &amp; Type ref'!D:D,MATCH(U156,'Equip Group &amp; Type ref'!E:E,0))</f>
        <v>#N/A</v>
      </c>
      <c r="F156" s="66" t="e">
        <f>INDEX('Equip Group &amp; Type ref'!F:F,MATCH(V156,'Equip Group &amp; Type ref'!G:G,0))</f>
        <v>#N/A</v>
      </c>
      <c r="G156" s="83"/>
      <c r="H156" s="69" t="e">
        <f>INDEX('Equip Group &amp; Type ref'!$F:$H,MATCH(F156,'Equip Group &amp; Type ref'!$F:$F,0),MATCH(A156,'Equip Group &amp; Type ref'!$2:$2,0))</f>
        <v>#N/A</v>
      </c>
      <c r="I156" s="70" t="e">
        <f>VLOOKUP(F156,'Equip Group &amp; Type ref'!F:H,6,FALSE)</f>
        <v>#N/A</v>
      </c>
      <c r="J156" s="71" t="e">
        <f>CONCATENATE(D156,":",VLOOKUP(F156,'Equip Group &amp; Type ref'!F:G,2,FALSE),":",$W156)</f>
        <v>#N/A</v>
      </c>
      <c r="K156" s="84" t="e">
        <f t="shared" si="7"/>
        <v>#N/A</v>
      </c>
      <c r="L156" s="70" t="e">
        <f>INDEX('MFR_List ref'!$A:$A,MATCH($Z156,'MFR_List ref'!$B:$B,0))</f>
        <v>#N/A</v>
      </c>
      <c r="M156" s="76" t="e">
        <f t="shared" si="6"/>
        <v>#N/A</v>
      </c>
      <c r="N156" s="78"/>
      <c r="O156" s="85"/>
      <c r="P156" s="86"/>
      <c r="Q156" s="74"/>
      <c r="R156" s="35"/>
      <c r="S156" s="36"/>
      <c r="T156" s="98"/>
      <c r="U156" s="37"/>
      <c r="V156" s="37"/>
      <c r="W156" s="38"/>
      <c r="X156" s="38"/>
      <c r="Y156" s="38"/>
      <c r="Z156" s="35"/>
      <c r="AA156" s="40"/>
      <c r="AB156" s="41"/>
      <c r="AC156" s="42"/>
      <c r="AD156" s="34"/>
      <c r="AE156" s="39"/>
      <c r="AF156" s="39"/>
      <c r="AG156" s="39"/>
      <c r="AH156" s="34"/>
      <c r="AI156" s="39"/>
      <c r="AJ156" s="39"/>
      <c r="AK156" s="43"/>
      <c r="AL156" s="38"/>
      <c r="AM156" s="40"/>
      <c r="AN156" s="40"/>
      <c r="AO156" s="40"/>
      <c r="AP156" s="40"/>
      <c r="AQ156" s="39"/>
      <c r="AR156" s="39"/>
      <c r="AS156" s="39"/>
      <c r="AT156" s="39"/>
      <c r="AU156" s="39"/>
    </row>
    <row r="157" spans="1:47" s="26" customFormat="1" ht="39" customHeight="1" x14ac:dyDescent="0.25">
      <c r="A157" s="65" t="e">
        <f>VLOOKUP(D157,'Active-Bldg List ref'!$A:$E,4,FALSE)</f>
        <v>#N/A</v>
      </c>
      <c r="B157" s="65" t="e">
        <f>VLOOKUP(D157,'Active-Bldg List ref'!$A:$E,5,FALSE)</f>
        <v>#N/A</v>
      </c>
      <c r="C157" s="65" t="e">
        <f>VLOOKUP(D157,'Active-Bldg List ref'!$A:$B,2,FALSE)</f>
        <v>#N/A</v>
      </c>
      <c r="D157" s="65" t="e">
        <f>INDEX('Active-Bldg List ref'!$A:$A,MATCH(R157,'Active-Bldg List ref'!$C:$C,0))</f>
        <v>#N/A</v>
      </c>
      <c r="E157" s="65" t="e">
        <f>INDEX('Equip Group &amp; Type ref'!D:D,MATCH(U157,'Equip Group &amp; Type ref'!E:E,0))</f>
        <v>#N/A</v>
      </c>
      <c r="F157" s="66" t="e">
        <f>INDEX('Equip Group &amp; Type ref'!F:F,MATCH(V157,'Equip Group &amp; Type ref'!G:G,0))</f>
        <v>#N/A</v>
      </c>
      <c r="G157" s="83"/>
      <c r="H157" s="69" t="e">
        <f>INDEX('Equip Group &amp; Type ref'!$F:$H,MATCH(F157,'Equip Group &amp; Type ref'!$F:$F,0),MATCH(A157,'Equip Group &amp; Type ref'!$2:$2,0))</f>
        <v>#N/A</v>
      </c>
      <c r="I157" s="70" t="e">
        <f>VLOOKUP(F157,'Equip Group &amp; Type ref'!F:H,6,FALSE)</f>
        <v>#N/A</v>
      </c>
      <c r="J157" s="71" t="e">
        <f>CONCATENATE(D157,":",VLOOKUP(F157,'Equip Group &amp; Type ref'!F:G,2,FALSE),":",$W157)</f>
        <v>#N/A</v>
      </c>
      <c r="K157" s="84" t="e">
        <f t="shared" si="7"/>
        <v>#N/A</v>
      </c>
      <c r="L157" s="70" t="e">
        <f>INDEX('MFR_List ref'!$A:$A,MATCH($Z157,'MFR_List ref'!$B:$B,0))</f>
        <v>#N/A</v>
      </c>
      <c r="M157" s="76" t="e">
        <f t="shared" si="6"/>
        <v>#N/A</v>
      </c>
      <c r="N157" s="78"/>
      <c r="O157" s="85"/>
      <c r="P157" s="86"/>
      <c r="Q157" s="74"/>
      <c r="R157" s="35"/>
      <c r="S157" s="36"/>
      <c r="T157" s="98"/>
      <c r="U157" s="37"/>
      <c r="V157" s="37"/>
      <c r="W157" s="38"/>
      <c r="X157" s="38"/>
      <c r="Y157" s="38"/>
      <c r="Z157" s="35"/>
      <c r="AA157" s="40"/>
      <c r="AB157" s="41"/>
      <c r="AC157" s="42"/>
      <c r="AD157" s="34"/>
      <c r="AE157" s="39"/>
      <c r="AF157" s="39"/>
      <c r="AG157" s="39"/>
      <c r="AH157" s="34"/>
      <c r="AI157" s="39"/>
      <c r="AJ157" s="39"/>
      <c r="AK157" s="43"/>
      <c r="AL157" s="38"/>
      <c r="AM157" s="40"/>
      <c r="AN157" s="40"/>
      <c r="AO157" s="40"/>
      <c r="AP157" s="40"/>
      <c r="AQ157" s="39"/>
      <c r="AR157" s="39"/>
      <c r="AS157" s="39"/>
      <c r="AT157" s="39"/>
      <c r="AU157" s="39"/>
    </row>
    <row r="158" spans="1:47" s="26" customFormat="1" ht="39" customHeight="1" x14ac:dyDescent="0.25">
      <c r="A158" s="65" t="e">
        <f>VLOOKUP(D158,'Active-Bldg List ref'!$A:$E,4,FALSE)</f>
        <v>#N/A</v>
      </c>
      <c r="B158" s="65" t="e">
        <f>VLOOKUP(D158,'Active-Bldg List ref'!$A:$E,5,FALSE)</f>
        <v>#N/A</v>
      </c>
      <c r="C158" s="65" t="e">
        <f>VLOOKUP(D158,'Active-Bldg List ref'!$A:$B,2,FALSE)</f>
        <v>#N/A</v>
      </c>
      <c r="D158" s="65" t="e">
        <f>INDEX('Active-Bldg List ref'!$A:$A,MATCH(R158,'Active-Bldg List ref'!$C:$C,0))</f>
        <v>#N/A</v>
      </c>
      <c r="E158" s="65" t="e">
        <f>INDEX('Equip Group &amp; Type ref'!D:D,MATCH(U158,'Equip Group &amp; Type ref'!E:E,0))</f>
        <v>#N/A</v>
      </c>
      <c r="F158" s="66" t="e">
        <f>INDEX('Equip Group &amp; Type ref'!F:F,MATCH(V158,'Equip Group &amp; Type ref'!G:G,0))</f>
        <v>#N/A</v>
      </c>
      <c r="G158" s="83"/>
      <c r="H158" s="69" t="e">
        <f>INDEX('Equip Group &amp; Type ref'!$F:$H,MATCH(F158,'Equip Group &amp; Type ref'!$F:$F,0),MATCH(A158,'Equip Group &amp; Type ref'!$2:$2,0))</f>
        <v>#N/A</v>
      </c>
      <c r="I158" s="70" t="e">
        <f>VLOOKUP(F158,'Equip Group &amp; Type ref'!F:H,6,FALSE)</f>
        <v>#N/A</v>
      </c>
      <c r="J158" s="71" t="e">
        <f>CONCATENATE(D158,":",VLOOKUP(F158,'Equip Group &amp; Type ref'!F:G,2,FALSE),":",$W158)</f>
        <v>#N/A</v>
      </c>
      <c r="K158" s="84" t="e">
        <f t="shared" si="7"/>
        <v>#N/A</v>
      </c>
      <c r="L158" s="70" t="e">
        <f>INDEX('MFR_List ref'!$A:$A,MATCH($Z158,'MFR_List ref'!$B:$B,0))</f>
        <v>#N/A</v>
      </c>
      <c r="M158" s="76" t="e">
        <f t="shared" si="6"/>
        <v>#N/A</v>
      </c>
      <c r="N158" s="78"/>
      <c r="O158" s="85"/>
      <c r="P158" s="86"/>
      <c r="Q158" s="74"/>
      <c r="R158" s="35"/>
      <c r="S158" s="36"/>
      <c r="T158" s="98"/>
      <c r="U158" s="37"/>
      <c r="V158" s="37"/>
      <c r="W158" s="38"/>
      <c r="X158" s="38"/>
      <c r="Y158" s="38"/>
      <c r="Z158" s="35"/>
      <c r="AA158" s="40"/>
      <c r="AB158" s="41"/>
      <c r="AC158" s="42"/>
      <c r="AD158" s="34"/>
      <c r="AE158" s="39"/>
      <c r="AF158" s="39"/>
      <c r="AG158" s="39"/>
      <c r="AH158" s="34"/>
      <c r="AI158" s="39"/>
      <c r="AJ158" s="39"/>
      <c r="AK158" s="43"/>
      <c r="AL158" s="38"/>
      <c r="AM158" s="40"/>
      <c r="AN158" s="40"/>
      <c r="AO158" s="40"/>
      <c r="AP158" s="40"/>
      <c r="AQ158" s="39"/>
      <c r="AR158" s="39"/>
      <c r="AS158" s="39"/>
      <c r="AT158" s="39"/>
      <c r="AU158" s="39"/>
    </row>
    <row r="159" spans="1:47" s="26" customFormat="1" ht="39" customHeight="1" x14ac:dyDescent="0.25">
      <c r="A159" s="65" t="e">
        <f>VLOOKUP(D159,'Active-Bldg List ref'!$A:$E,4,FALSE)</f>
        <v>#N/A</v>
      </c>
      <c r="B159" s="65" t="e">
        <f>VLOOKUP(D159,'Active-Bldg List ref'!$A:$E,5,FALSE)</f>
        <v>#N/A</v>
      </c>
      <c r="C159" s="65" t="e">
        <f>VLOOKUP(D159,'Active-Bldg List ref'!$A:$B,2,FALSE)</f>
        <v>#N/A</v>
      </c>
      <c r="D159" s="65" t="e">
        <f>INDEX('Active-Bldg List ref'!$A:$A,MATCH(R159,'Active-Bldg List ref'!$C:$C,0))</f>
        <v>#N/A</v>
      </c>
      <c r="E159" s="65" t="e">
        <f>INDEX('Equip Group &amp; Type ref'!D:D,MATCH(U159,'Equip Group &amp; Type ref'!E:E,0))</f>
        <v>#N/A</v>
      </c>
      <c r="F159" s="66" t="e">
        <f>INDEX('Equip Group &amp; Type ref'!F:F,MATCH(V159,'Equip Group &amp; Type ref'!G:G,0))</f>
        <v>#N/A</v>
      </c>
      <c r="G159" s="83"/>
      <c r="H159" s="69" t="e">
        <f>INDEX('Equip Group &amp; Type ref'!$F:$H,MATCH(F159,'Equip Group &amp; Type ref'!$F:$F,0),MATCH(A159,'Equip Group &amp; Type ref'!$2:$2,0))</f>
        <v>#N/A</v>
      </c>
      <c r="I159" s="70" t="e">
        <f>VLOOKUP(F159,'Equip Group &amp; Type ref'!F:H,6,FALSE)</f>
        <v>#N/A</v>
      </c>
      <c r="J159" s="71" t="e">
        <f>CONCATENATE(D159,":",VLOOKUP(F159,'Equip Group &amp; Type ref'!F:G,2,FALSE),":",$W159)</f>
        <v>#N/A</v>
      </c>
      <c r="K159" s="84" t="e">
        <f t="shared" si="7"/>
        <v>#N/A</v>
      </c>
      <c r="L159" s="70" t="e">
        <f>INDEX('MFR_List ref'!$A:$A,MATCH($Z159,'MFR_List ref'!$B:$B,0))</f>
        <v>#N/A</v>
      </c>
      <c r="M159" s="76" t="e">
        <f t="shared" si="6"/>
        <v>#N/A</v>
      </c>
      <c r="N159" s="78"/>
      <c r="O159" s="85"/>
      <c r="P159" s="86"/>
      <c r="Q159" s="74"/>
      <c r="R159" s="35"/>
      <c r="S159" s="36"/>
      <c r="T159" s="98"/>
      <c r="U159" s="37"/>
      <c r="V159" s="37"/>
      <c r="W159" s="38"/>
      <c r="X159" s="38"/>
      <c r="Y159" s="38"/>
      <c r="Z159" s="35"/>
      <c r="AA159" s="40"/>
      <c r="AB159" s="41"/>
      <c r="AC159" s="42"/>
      <c r="AD159" s="34"/>
      <c r="AE159" s="39"/>
      <c r="AF159" s="39"/>
      <c r="AG159" s="39"/>
      <c r="AH159" s="34"/>
      <c r="AI159" s="39"/>
      <c r="AJ159" s="39"/>
      <c r="AK159" s="43"/>
      <c r="AL159" s="38"/>
      <c r="AM159" s="40"/>
      <c r="AN159" s="40"/>
      <c r="AO159" s="40"/>
      <c r="AP159" s="40"/>
      <c r="AQ159" s="39"/>
      <c r="AR159" s="39"/>
      <c r="AS159" s="39"/>
      <c r="AT159" s="39"/>
      <c r="AU159" s="39"/>
    </row>
    <row r="160" spans="1:47" s="26" customFormat="1" ht="39" customHeight="1" x14ac:dyDescent="0.25">
      <c r="A160" s="65" t="e">
        <f>VLOOKUP(D160,'Active-Bldg List ref'!$A:$E,4,FALSE)</f>
        <v>#N/A</v>
      </c>
      <c r="B160" s="65" t="e">
        <f>VLOOKUP(D160,'Active-Bldg List ref'!$A:$E,5,FALSE)</f>
        <v>#N/A</v>
      </c>
      <c r="C160" s="65" t="e">
        <f>VLOOKUP(D160,'Active-Bldg List ref'!$A:$B,2,FALSE)</f>
        <v>#N/A</v>
      </c>
      <c r="D160" s="65" t="e">
        <f>INDEX('Active-Bldg List ref'!$A:$A,MATCH(R160,'Active-Bldg List ref'!$C:$C,0))</f>
        <v>#N/A</v>
      </c>
      <c r="E160" s="65" t="e">
        <f>INDEX('Equip Group &amp; Type ref'!D:D,MATCH(U160,'Equip Group &amp; Type ref'!E:E,0))</f>
        <v>#N/A</v>
      </c>
      <c r="F160" s="66" t="e">
        <f>INDEX('Equip Group &amp; Type ref'!F:F,MATCH(V160,'Equip Group &amp; Type ref'!G:G,0))</f>
        <v>#N/A</v>
      </c>
      <c r="G160" s="83"/>
      <c r="H160" s="69" t="e">
        <f>INDEX('Equip Group &amp; Type ref'!$F:$H,MATCH(F160,'Equip Group &amp; Type ref'!$F:$F,0),MATCH(A160,'Equip Group &amp; Type ref'!$2:$2,0))</f>
        <v>#N/A</v>
      </c>
      <c r="I160" s="70" t="e">
        <f>VLOOKUP(F160,'Equip Group &amp; Type ref'!F:H,6,FALSE)</f>
        <v>#N/A</v>
      </c>
      <c r="J160" s="71" t="e">
        <f>CONCATENATE(D160,":",VLOOKUP(F160,'Equip Group &amp; Type ref'!F:G,2,FALSE),":",$W160)</f>
        <v>#N/A</v>
      </c>
      <c r="K160" s="84" t="e">
        <f t="shared" si="7"/>
        <v>#N/A</v>
      </c>
      <c r="L160" s="70" t="e">
        <f>INDEX('MFR_List ref'!$A:$A,MATCH($Z160,'MFR_List ref'!$B:$B,0))</f>
        <v>#N/A</v>
      </c>
      <c r="M160" s="76" t="e">
        <f t="shared" ref="M160:M223" si="8">CONCATENATE(RIGHT(C160,LEN(C160)-3),F160,"-",N160)</f>
        <v>#N/A</v>
      </c>
      <c r="N160" s="78"/>
      <c r="O160" s="85"/>
      <c r="P160" s="86"/>
      <c r="Q160" s="74"/>
      <c r="R160" s="35"/>
      <c r="S160" s="36"/>
      <c r="T160" s="98"/>
      <c r="U160" s="37"/>
      <c r="V160" s="37"/>
      <c r="W160" s="38"/>
      <c r="X160" s="38"/>
      <c r="Y160" s="38"/>
      <c r="Z160" s="35"/>
      <c r="AA160" s="40"/>
      <c r="AB160" s="41"/>
      <c r="AC160" s="42"/>
      <c r="AD160" s="34"/>
      <c r="AE160" s="39"/>
      <c r="AF160" s="39"/>
      <c r="AG160" s="39"/>
      <c r="AH160" s="34"/>
      <c r="AI160" s="39"/>
      <c r="AJ160" s="39"/>
      <c r="AK160" s="43"/>
      <c r="AL160" s="38"/>
      <c r="AM160" s="40"/>
      <c r="AN160" s="40"/>
      <c r="AO160" s="40"/>
      <c r="AP160" s="40"/>
      <c r="AQ160" s="39"/>
      <c r="AR160" s="39"/>
      <c r="AS160" s="39"/>
      <c r="AT160" s="39"/>
      <c r="AU160" s="39"/>
    </row>
    <row r="161" spans="1:47" s="26" customFormat="1" ht="39" customHeight="1" x14ac:dyDescent="0.25">
      <c r="A161" s="65" t="e">
        <f>VLOOKUP(D161,'Active-Bldg List ref'!$A:$E,4,FALSE)</f>
        <v>#N/A</v>
      </c>
      <c r="B161" s="65" t="e">
        <f>VLOOKUP(D161,'Active-Bldg List ref'!$A:$E,5,FALSE)</f>
        <v>#N/A</v>
      </c>
      <c r="C161" s="65" t="e">
        <f>VLOOKUP(D161,'Active-Bldg List ref'!$A:$B,2,FALSE)</f>
        <v>#N/A</v>
      </c>
      <c r="D161" s="65" t="e">
        <f>INDEX('Active-Bldg List ref'!$A:$A,MATCH(R161,'Active-Bldg List ref'!$C:$C,0))</f>
        <v>#N/A</v>
      </c>
      <c r="E161" s="65" t="e">
        <f>INDEX('Equip Group &amp; Type ref'!D:D,MATCH(U161,'Equip Group &amp; Type ref'!E:E,0))</f>
        <v>#N/A</v>
      </c>
      <c r="F161" s="66" t="e">
        <f>INDEX('Equip Group &amp; Type ref'!F:F,MATCH(V161,'Equip Group &amp; Type ref'!G:G,0))</f>
        <v>#N/A</v>
      </c>
      <c r="G161" s="83"/>
      <c r="H161" s="69" t="e">
        <f>INDEX('Equip Group &amp; Type ref'!$F:$H,MATCH(F161,'Equip Group &amp; Type ref'!$F:$F,0),MATCH(A161,'Equip Group &amp; Type ref'!$2:$2,0))</f>
        <v>#N/A</v>
      </c>
      <c r="I161" s="70" t="e">
        <f>VLOOKUP(F161,'Equip Group &amp; Type ref'!F:H,6,FALSE)</f>
        <v>#N/A</v>
      </c>
      <c r="J161" s="71" t="e">
        <f>CONCATENATE(D161,":",VLOOKUP(F161,'Equip Group &amp; Type ref'!F:G,2,FALSE),":",$W161)</f>
        <v>#N/A</v>
      </c>
      <c r="K161" s="84" t="e">
        <f t="shared" si="7"/>
        <v>#N/A</v>
      </c>
      <c r="L161" s="70" t="e">
        <f>INDEX('MFR_List ref'!$A:$A,MATCH($Z161,'MFR_List ref'!$B:$B,0))</f>
        <v>#N/A</v>
      </c>
      <c r="M161" s="76" t="e">
        <f t="shared" si="8"/>
        <v>#N/A</v>
      </c>
      <c r="N161" s="78"/>
      <c r="O161" s="85"/>
      <c r="P161" s="86"/>
      <c r="Q161" s="74"/>
      <c r="R161" s="35"/>
      <c r="S161" s="36"/>
      <c r="T161" s="98"/>
      <c r="U161" s="37"/>
      <c r="V161" s="37"/>
      <c r="W161" s="38"/>
      <c r="X161" s="38"/>
      <c r="Y161" s="38"/>
      <c r="Z161" s="35"/>
      <c r="AA161" s="40"/>
      <c r="AB161" s="41"/>
      <c r="AC161" s="42"/>
      <c r="AD161" s="34"/>
      <c r="AE161" s="39"/>
      <c r="AF161" s="39"/>
      <c r="AG161" s="39"/>
      <c r="AH161" s="34"/>
      <c r="AI161" s="39"/>
      <c r="AJ161" s="39"/>
      <c r="AK161" s="43"/>
      <c r="AL161" s="38"/>
      <c r="AM161" s="40"/>
      <c r="AN161" s="40"/>
      <c r="AO161" s="40"/>
      <c r="AP161" s="40"/>
      <c r="AQ161" s="39"/>
      <c r="AR161" s="39"/>
      <c r="AS161" s="39"/>
      <c r="AT161" s="39"/>
      <c r="AU161" s="39"/>
    </row>
    <row r="162" spans="1:47" s="26" customFormat="1" ht="39" customHeight="1" x14ac:dyDescent="0.25">
      <c r="A162" s="65" t="e">
        <f>VLOOKUP(D162,'Active-Bldg List ref'!$A:$E,4,FALSE)</f>
        <v>#N/A</v>
      </c>
      <c r="B162" s="65" t="e">
        <f>VLOOKUP(D162,'Active-Bldg List ref'!$A:$E,5,FALSE)</f>
        <v>#N/A</v>
      </c>
      <c r="C162" s="65" t="e">
        <f>VLOOKUP(D162,'Active-Bldg List ref'!$A:$B,2,FALSE)</f>
        <v>#N/A</v>
      </c>
      <c r="D162" s="65" t="e">
        <f>INDEX('Active-Bldg List ref'!$A:$A,MATCH(R162,'Active-Bldg List ref'!$C:$C,0))</f>
        <v>#N/A</v>
      </c>
      <c r="E162" s="65" t="e">
        <f>INDEX('Equip Group &amp; Type ref'!D:D,MATCH(U162,'Equip Group &amp; Type ref'!E:E,0))</f>
        <v>#N/A</v>
      </c>
      <c r="F162" s="66" t="e">
        <f>INDEX('Equip Group &amp; Type ref'!F:F,MATCH(V162,'Equip Group &amp; Type ref'!G:G,0))</f>
        <v>#N/A</v>
      </c>
      <c r="G162" s="83"/>
      <c r="H162" s="69" t="e">
        <f>INDEX('Equip Group &amp; Type ref'!$F:$H,MATCH(F162,'Equip Group &amp; Type ref'!$F:$F,0),MATCH(A162,'Equip Group &amp; Type ref'!$2:$2,0))</f>
        <v>#N/A</v>
      </c>
      <c r="I162" s="70" t="e">
        <f>VLOOKUP(F162,'Equip Group &amp; Type ref'!F:H,6,FALSE)</f>
        <v>#N/A</v>
      </c>
      <c r="J162" s="71" t="e">
        <f>CONCATENATE(D162,":",VLOOKUP(F162,'Equip Group &amp; Type ref'!F:G,2,FALSE),":",$W162)</f>
        <v>#N/A</v>
      </c>
      <c r="K162" s="84" t="e">
        <f t="shared" si="7"/>
        <v>#N/A</v>
      </c>
      <c r="L162" s="70" t="e">
        <f>INDEX('MFR_List ref'!$A:$A,MATCH($Z162,'MFR_List ref'!$B:$B,0))</f>
        <v>#N/A</v>
      </c>
      <c r="M162" s="76" t="e">
        <f t="shared" si="8"/>
        <v>#N/A</v>
      </c>
      <c r="N162" s="78"/>
      <c r="O162" s="85"/>
      <c r="P162" s="86"/>
      <c r="Q162" s="74"/>
      <c r="R162" s="35"/>
      <c r="S162" s="36"/>
      <c r="T162" s="98"/>
      <c r="U162" s="37"/>
      <c r="V162" s="37"/>
      <c r="W162" s="38"/>
      <c r="X162" s="38"/>
      <c r="Y162" s="38"/>
      <c r="Z162" s="35"/>
      <c r="AA162" s="40"/>
      <c r="AB162" s="41"/>
      <c r="AC162" s="42"/>
      <c r="AD162" s="34"/>
      <c r="AE162" s="39"/>
      <c r="AF162" s="39"/>
      <c r="AG162" s="39"/>
      <c r="AH162" s="34"/>
      <c r="AI162" s="39"/>
      <c r="AJ162" s="39"/>
      <c r="AK162" s="43"/>
      <c r="AL162" s="38"/>
      <c r="AM162" s="40"/>
      <c r="AN162" s="40"/>
      <c r="AO162" s="40"/>
      <c r="AP162" s="40"/>
      <c r="AQ162" s="39"/>
      <c r="AR162" s="39"/>
      <c r="AS162" s="39"/>
      <c r="AT162" s="39"/>
      <c r="AU162" s="39"/>
    </row>
    <row r="163" spans="1:47" s="26" customFormat="1" ht="39" customHeight="1" x14ac:dyDescent="0.25">
      <c r="A163" s="65" t="e">
        <f>VLOOKUP(D163,'Active-Bldg List ref'!$A:$E,4,FALSE)</f>
        <v>#N/A</v>
      </c>
      <c r="B163" s="65" t="e">
        <f>VLOOKUP(D163,'Active-Bldg List ref'!$A:$E,5,FALSE)</f>
        <v>#N/A</v>
      </c>
      <c r="C163" s="65" t="e">
        <f>VLOOKUP(D163,'Active-Bldg List ref'!$A:$B,2,FALSE)</f>
        <v>#N/A</v>
      </c>
      <c r="D163" s="65" t="e">
        <f>INDEX('Active-Bldg List ref'!$A:$A,MATCH(R163,'Active-Bldg List ref'!$C:$C,0))</f>
        <v>#N/A</v>
      </c>
      <c r="E163" s="65" t="e">
        <f>INDEX('Equip Group &amp; Type ref'!D:D,MATCH(U163,'Equip Group &amp; Type ref'!E:E,0))</f>
        <v>#N/A</v>
      </c>
      <c r="F163" s="66" t="e">
        <f>INDEX('Equip Group &amp; Type ref'!F:F,MATCH(V163,'Equip Group &amp; Type ref'!G:G,0))</f>
        <v>#N/A</v>
      </c>
      <c r="G163" s="83"/>
      <c r="H163" s="69" t="e">
        <f>INDEX('Equip Group &amp; Type ref'!$F:$H,MATCH(F163,'Equip Group &amp; Type ref'!$F:$F,0),MATCH(A163,'Equip Group &amp; Type ref'!$2:$2,0))</f>
        <v>#N/A</v>
      </c>
      <c r="I163" s="70" t="e">
        <f>VLOOKUP(F163,'Equip Group &amp; Type ref'!F:H,6,FALSE)</f>
        <v>#N/A</v>
      </c>
      <c r="J163" s="71" t="e">
        <f>CONCATENATE(D163,":",VLOOKUP(F163,'Equip Group &amp; Type ref'!F:G,2,FALSE),":",$W163)</f>
        <v>#N/A</v>
      </c>
      <c r="K163" s="84" t="e">
        <f t="shared" ref="K163:K226" si="9">LEN(J163)</f>
        <v>#N/A</v>
      </c>
      <c r="L163" s="70" t="e">
        <f>INDEX('MFR_List ref'!$A:$A,MATCH($Z163,'MFR_List ref'!$B:$B,0))</f>
        <v>#N/A</v>
      </c>
      <c r="M163" s="76" t="e">
        <f t="shared" si="8"/>
        <v>#N/A</v>
      </c>
      <c r="N163" s="78"/>
      <c r="O163" s="85"/>
      <c r="P163" s="86"/>
      <c r="Q163" s="74"/>
      <c r="R163" s="35"/>
      <c r="S163" s="36"/>
      <c r="T163" s="98"/>
      <c r="U163" s="37"/>
      <c r="V163" s="37"/>
      <c r="W163" s="38"/>
      <c r="X163" s="38"/>
      <c r="Y163" s="38"/>
      <c r="Z163" s="35"/>
      <c r="AA163" s="40"/>
      <c r="AB163" s="41"/>
      <c r="AC163" s="42"/>
      <c r="AD163" s="34"/>
      <c r="AE163" s="39"/>
      <c r="AF163" s="39"/>
      <c r="AG163" s="39"/>
      <c r="AH163" s="34"/>
      <c r="AI163" s="39"/>
      <c r="AJ163" s="39"/>
      <c r="AK163" s="43"/>
      <c r="AL163" s="38"/>
      <c r="AM163" s="40"/>
      <c r="AN163" s="40"/>
      <c r="AO163" s="40"/>
      <c r="AP163" s="40"/>
      <c r="AQ163" s="39"/>
      <c r="AR163" s="39"/>
      <c r="AS163" s="39"/>
      <c r="AT163" s="39"/>
      <c r="AU163" s="39"/>
    </row>
    <row r="164" spans="1:47" s="26" customFormat="1" ht="39" customHeight="1" x14ac:dyDescent="0.25">
      <c r="A164" s="65" t="e">
        <f>VLOOKUP(D164,'Active-Bldg List ref'!$A:$E,4,FALSE)</f>
        <v>#N/A</v>
      </c>
      <c r="B164" s="65" t="e">
        <f>VLOOKUP(D164,'Active-Bldg List ref'!$A:$E,5,FALSE)</f>
        <v>#N/A</v>
      </c>
      <c r="C164" s="65" t="e">
        <f>VLOOKUP(D164,'Active-Bldg List ref'!$A:$B,2,FALSE)</f>
        <v>#N/A</v>
      </c>
      <c r="D164" s="65" t="e">
        <f>INDEX('Active-Bldg List ref'!$A:$A,MATCH(R164,'Active-Bldg List ref'!$C:$C,0))</f>
        <v>#N/A</v>
      </c>
      <c r="E164" s="65" t="e">
        <f>INDEX('Equip Group &amp; Type ref'!D:D,MATCH(U164,'Equip Group &amp; Type ref'!E:E,0))</f>
        <v>#N/A</v>
      </c>
      <c r="F164" s="66" t="e">
        <f>INDEX('Equip Group &amp; Type ref'!F:F,MATCH(V164,'Equip Group &amp; Type ref'!G:G,0))</f>
        <v>#N/A</v>
      </c>
      <c r="G164" s="83"/>
      <c r="H164" s="69" t="e">
        <f>INDEX('Equip Group &amp; Type ref'!$F:$H,MATCH(F164,'Equip Group &amp; Type ref'!$F:$F,0),MATCH(A164,'Equip Group &amp; Type ref'!$2:$2,0))</f>
        <v>#N/A</v>
      </c>
      <c r="I164" s="70" t="e">
        <f>VLOOKUP(F164,'Equip Group &amp; Type ref'!F:H,6,FALSE)</f>
        <v>#N/A</v>
      </c>
      <c r="J164" s="71" t="e">
        <f>CONCATENATE(D164,":",VLOOKUP(F164,'Equip Group &amp; Type ref'!F:G,2,FALSE),":",$W164)</f>
        <v>#N/A</v>
      </c>
      <c r="K164" s="84" t="e">
        <f t="shared" si="9"/>
        <v>#N/A</v>
      </c>
      <c r="L164" s="70" t="e">
        <f>INDEX('MFR_List ref'!$A:$A,MATCH($Z164,'MFR_List ref'!$B:$B,0))</f>
        <v>#N/A</v>
      </c>
      <c r="M164" s="76" t="e">
        <f t="shared" si="8"/>
        <v>#N/A</v>
      </c>
      <c r="N164" s="78"/>
      <c r="O164" s="85"/>
      <c r="P164" s="86"/>
      <c r="Q164" s="74"/>
      <c r="R164" s="35"/>
      <c r="S164" s="36"/>
      <c r="T164" s="98"/>
      <c r="U164" s="37"/>
      <c r="V164" s="37"/>
      <c r="W164" s="38"/>
      <c r="X164" s="38"/>
      <c r="Y164" s="38"/>
      <c r="Z164" s="35"/>
      <c r="AA164" s="40"/>
      <c r="AB164" s="41"/>
      <c r="AC164" s="42"/>
      <c r="AD164" s="34"/>
      <c r="AE164" s="39"/>
      <c r="AF164" s="39"/>
      <c r="AG164" s="39"/>
      <c r="AH164" s="34"/>
      <c r="AI164" s="39"/>
      <c r="AJ164" s="39"/>
      <c r="AK164" s="43"/>
      <c r="AL164" s="38"/>
      <c r="AM164" s="40"/>
      <c r="AN164" s="40"/>
      <c r="AO164" s="40"/>
      <c r="AP164" s="40"/>
      <c r="AQ164" s="39"/>
      <c r="AR164" s="39"/>
      <c r="AS164" s="39"/>
      <c r="AT164" s="39"/>
      <c r="AU164" s="39"/>
    </row>
    <row r="165" spans="1:47" s="26" customFormat="1" ht="39" customHeight="1" x14ac:dyDescent="0.25">
      <c r="A165" s="65" t="e">
        <f>VLOOKUP(D165,'Active-Bldg List ref'!$A:$E,4,FALSE)</f>
        <v>#N/A</v>
      </c>
      <c r="B165" s="65" t="e">
        <f>VLOOKUP(D165,'Active-Bldg List ref'!$A:$E,5,FALSE)</f>
        <v>#N/A</v>
      </c>
      <c r="C165" s="65" t="e">
        <f>VLOOKUP(D165,'Active-Bldg List ref'!$A:$B,2,FALSE)</f>
        <v>#N/A</v>
      </c>
      <c r="D165" s="65" t="e">
        <f>INDEX('Active-Bldg List ref'!$A:$A,MATCH(R165,'Active-Bldg List ref'!$C:$C,0))</f>
        <v>#N/A</v>
      </c>
      <c r="E165" s="65" t="e">
        <f>INDEX('Equip Group &amp; Type ref'!D:D,MATCH(U165,'Equip Group &amp; Type ref'!E:E,0))</f>
        <v>#N/A</v>
      </c>
      <c r="F165" s="66" t="e">
        <f>INDEX('Equip Group &amp; Type ref'!F:F,MATCH(V165,'Equip Group &amp; Type ref'!G:G,0))</f>
        <v>#N/A</v>
      </c>
      <c r="G165" s="83"/>
      <c r="H165" s="69" t="e">
        <f>INDEX('Equip Group &amp; Type ref'!$F:$H,MATCH(F165,'Equip Group &amp; Type ref'!$F:$F,0),MATCH(A165,'Equip Group &amp; Type ref'!$2:$2,0))</f>
        <v>#N/A</v>
      </c>
      <c r="I165" s="70" t="e">
        <f>VLOOKUP(F165,'Equip Group &amp; Type ref'!F:H,6,FALSE)</f>
        <v>#N/A</v>
      </c>
      <c r="J165" s="71" t="e">
        <f>CONCATENATE(D165,":",VLOOKUP(F165,'Equip Group &amp; Type ref'!F:G,2,FALSE),":",$W165)</f>
        <v>#N/A</v>
      </c>
      <c r="K165" s="84" t="e">
        <f t="shared" si="9"/>
        <v>#N/A</v>
      </c>
      <c r="L165" s="70" t="e">
        <f>INDEX('MFR_List ref'!$A:$A,MATCH($Z165,'MFR_List ref'!$B:$B,0))</f>
        <v>#N/A</v>
      </c>
      <c r="M165" s="76" t="e">
        <f t="shared" si="8"/>
        <v>#N/A</v>
      </c>
      <c r="N165" s="78"/>
      <c r="O165" s="85"/>
      <c r="P165" s="86"/>
      <c r="Q165" s="74"/>
      <c r="R165" s="35"/>
      <c r="S165" s="36"/>
      <c r="T165" s="98"/>
      <c r="U165" s="37"/>
      <c r="V165" s="37"/>
      <c r="W165" s="38"/>
      <c r="X165" s="38"/>
      <c r="Y165" s="38"/>
      <c r="Z165" s="35"/>
      <c r="AA165" s="40"/>
      <c r="AB165" s="41"/>
      <c r="AC165" s="42"/>
      <c r="AD165" s="34"/>
      <c r="AE165" s="39"/>
      <c r="AF165" s="39"/>
      <c r="AG165" s="39"/>
      <c r="AH165" s="34"/>
      <c r="AI165" s="39"/>
      <c r="AJ165" s="39"/>
      <c r="AK165" s="43"/>
      <c r="AL165" s="38"/>
      <c r="AM165" s="40"/>
      <c r="AN165" s="40"/>
      <c r="AO165" s="40"/>
      <c r="AP165" s="40"/>
      <c r="AQ165" s="39"/>
      <c r="AR165" s="39"/>
      <c r="AS165" s="39"/>
      <c r="AT165" s="39"/>
      <c r="AU165" s="39"/>
    </row>
    <row r="166" spans="1:47" s="26" customFormat="1" ht="39" customHeight="1" x14ac:dyDescent="0.25">
      <c r="A166" s="65" t="e">
        <f>VLOOKUP(D166,'Active-Bldg List ref'!$A:$E,4,FALSE)</f>
        <v>#N/A</v>
      </c>
      <c r="B166" s="65" t="e">
        <f>VLOOKUP(D166,'Active-Bldg List ref'!$A:$E,5,FALSE)</f>
        <v>#N/A</v>
      </c>
      <c r="C166" s="65" t="e">
        <f>VLOOKUP(D166,'Active-Bldg List ref'!$A:$B,2,FALSE)</f>
        <v>#N/A</v>
      </c>
      <c r="D166" s="65" t="e">
        <f>INDEX('Active-Bldg List ref'!$A:$A,MATCH(R166,'Active-Bldg List ref'!$C:$C,0))</f>
        <v>#N/A</v>
      </c>
      <c r="E166" s="65" t="e">
        <f>INDEX('Equip Group &amp; Type ref'!D:D,MATCH(U166,'Equip Group &amp; Type ref'!E:E,0))</f>
        <v>#N/A</v>
      </c>
      <c r="F166" s="66" t="e">
        <f>INDEX('Equip Group &amp; Type ref'!F:F,MATCH(V166,'Equip Group &amp; Type ref'!G:G,0))</f>
        <v>#N/A</v>
      </c>
      <c r="G166" s="83"/>
      <c r="H166" s="69" t="e">
        <f>INDEX('Equip Group &amp; Type ref'!$F:$H,MATCH(F166,'Equip Group &amp; Type ref'!$F:$F,0),MATCH(A166,'Equip Group &amp; Type ref'!$2:$2,0))</f>
        <v>#N/A</v>
      </c>
      <c r="I166" s="70" t="e">
        <f>VLOOKUP(F166,'Equip Group &amp; Type ref'!F:H,6,FALSE)</f>
        <v>#N/A</v>
      </c>
      <c r="J166" s="71" t="e">
        <f>CONCATENATE(D166,":",VLOOKUP(F166,'Equip Group &amp; Type ref'!F:G,2,FALSE),":",$W166)</f>
        <v>#N/A</v>
      </c>
      <c r="K166" s="84" t="e">
        <f t="shared" si="9"/>
        <v>#N/A</v>
      </c>
      <c r="L166" s="70" t="e">
        <f>INDEX('MFR_List ref'!$A:$A,MATCH($Z166,'MFR_List ref'!$B:$B,0))</f>
        <v>#N/A</v>
      </c>
      <c r="M166" s="76" t="e">
        <f t="shared" si="8"/>
        <v>#N/A</v>
      </c>
      <c r="N166" s="78"/>
      <c r="O166" s="85"/>
      <c r="P166" s="86"/>
      <c r="Q166" s="74"/>
      <c r="R166" s="35"/>
      <c r="S166" s="36"/>
      <c r="T166" s="98"/>
      <c r="U166" s="37"/>
      <c r="V166" s="37"/>
      <c r="W166" s="38"/>
      <c r="X166" s="38"/>
      <c r="Y166" s="38"/>
      <c r="Z166" s="35"/>
      <c r="AA166" s="40"/>
      <c r="AB166" s="41"/>
      <c r="AC166" s="42"/>
      <c r="AD166" s="34"/>
      <c r="AE166" s="39"/>
      <c r="AF166" s="39"/>
      <c r="AG166" s="39"/>
      <c r="AH166" s="34"/>
      <c r="AI166" s="39"/>
      <c r="AJ166" s="39"/>
      <c r="AK166" s="43"/>
      <c r="AL166" s="38"/>
      <c r="AM166" s="40"/>
      <c r="AN166" s="40"/>
      <c r="AO166" s="40"/>
      <c r="AP166" s="40"/>
      <c r="AQ166" s="39"/>
      <c r="AR166" s="39"/>
      <c r="AS166" s="39"/>
      <c r="AT166" s="39"/>
      <c r="AU166" s="39"/>
    </row>
    <row r="167" spans="1:47" s="26" customFormat="1" ht="39" customHeight="1" x14ac:dyDescent="0.25">
      <c r="A167" s="65" t="e">
        <f>VLOOKUP(D167,'Active-Bldg List ref'!$A:$E,4,FALSE)</f>
        <v>#N/A</v>
      </c>
      <c r="B167" s="65" t="e">
        <f>VLOOKUP(D167,'Active-Bldg List ref'!$A:$E,5,FALSE)</f>
        <v>#N/A</v>
      </c>
      <c r="C167" s="65" t="e">
        <f>VLOOKUP(D167,'Active-Bldg List ref'!$A:$B,2,FALSE)</f>
        <v>#N/A</v>
      </c>
      <c r="D167" s="65" t="e">
        <f>INDEX('Active-Bldg List ref'!$A:$A,MATCH(R167,'Active-Bldg List ref'!$C:$C,0))</f>
        <v>#N/A</v>
      </c>
      <c r="E167" s="65" t="e">
        <f>INDEX('Equip Group &amp; Type ref'!D:D,MATCH(U167,'Equip Group &amp; Type ref'!E:E,0))</f>
        <v>#N/A</v>
      </c>
      <c r="F167" s="66" t="e">
        <f>INDEX('Equip Group &amp; Type ref'!F:F,MATCH(V167,'Equip Group &amp; Type ref'!G:G,0))</f>
        <v>#N/A</v>
      </c>
      <c r="G167" s="83"/>
      <c r="H167" s="69" t="e">
        <f>INDEX('Equip Group &amp; Type ref'!$F:$H,MATCH(F167,'Equip Group &amp; Type ref'!$F:$F,0),MATCH(A167,'Equip Group &amp; Type ref'!$2:$2,0))</f>
        <v>#N/A</v>
      </c>
      <c r="I167" s="70" t="e">
        <f>VLOOKUP(F167,'Equip Group &amp; Type ref'!F:H,6,FALSE)</f>
        <v>#N/A</v>
      </c>
      <c r="J167" s="71" t="e">
        <f>CONCATENATE(D167,":",VLOOKUP(F167,'Equip Group &amp; Type ref'!F:G,2,FALSE),":",$W167)</f>
        <v>#N/A</v>
      </c>
      <c r="K167" s="84" t="e">
        <f t="shared" si="9"/>
        <v>#N/A</v>
      </c>
      <c r="L167" s="70" t="e">
        <f>INDEX('MFR_List ref'!$A:$A,MATCH($Z167,'MFR_List ref'!$B:$B,0))</f>
        <v>#N/A</v>
      </c>
      <c r="M167" s="76" t="e">
        <f t="shared" si="8"/>
        <v>#N/A</v>
      </c>
      <c r="N167" s="78"/>
      <c r="O167" s="85"/>
      <c r="P167" s="86"/>
      <c r="Q167" s="74"/>
      <c r="R167" s="35"/>
      <c r="S167" s="36"/>
      <c r="T167" s="98"/>
      <c r="U167" s="37"/>
      <c r="V167" s="37"/>
      <c r="W167" s="38"/>
      <c r="X167" s="38"/>
      <c r="Y167" s="38"/>
      <c r="Z167" s="35"/>
      <c r="AA167" s="40"/>
      <c r="AB167" s="41"/>
      <c r="AC167" s="42"/>
      <c r="AD167" s="34"/>
      <c r="AE167" s="39"/>
      <c r="AF167" s="39"/>
      <c r="AG167" s="39"/>
      <c r="AH167" s="34"/>
      <c r="AI167" s="39"/>
      <c r="AJ167" s="39"/>
      <c r="AK167" s="43"/>
      <c r="AL167" s="38"/>
      <c r="AM167" s="40"/>
      <c r="AN167" s="40"/>
      <c r="AO167" s="40"/>
      <c r="AP167" s="40"/>
      <c r="AQ167" s="39"/>
      <c r="AR167" s="39"/>
      <c r="AS167" s="39"/>
      <c r="AT167" s="39"/>
      <c r="AU167" s="39"/>
    </row>
    <row r="168" spans="1:47" s="26" customFormat="1" ht="39" customHeight="1" x14ac:dyDescent="0.25">
      <c r="A168" s="65" t="e">
        <f>VLOOKUP(D168,'Active-Bldg List ref'!$A:$E,4,FALSE)</f>
        <v>#N/A</v>
      </c>
      <c r="B168" s="65" t="e">
        <f>VLOOKUP(D168,'Active-Bldg List ref'!$A:$E,5,FALSE)</f>
        <v>#N/A</v>
      </c>
      <c r="C168" s="65" t="e">
        <f>VLOOKUP(D168,'Active-Bldg List ref'!$A:$B,2,FALSE)</f>
        <v>#N/A</v>
      </c>
      <c r="D168" s="65" t="e">
        <f>INDEX('Active-Bldg List ref'!$A:$A,MATCH(R168,'Active-Bldg List ref'!$C:$C,0))</f>
        <v>#N/A</v>
      </c>
      <c r="E168" s="65" t="e">
        <f>INDEX('Equip Group &amp; Type ref'!D:D,MATCH(U168,'Equip Group &amp; Type ref'!E:E,0))</f>
        <v>#N/A</v>
      </c>
      <c r="F168" s="66" t="e">
        <f>INDEX('Equip Group &amp; Type ref'!F:F,MATCH(V168,'Equip Group &amp; Type ref'!G:G,0))</f>
        <v>#N/A</v>
      </c>
      <c r="G168" s="83"/>
      <c r="H168" s="69" t="e">
        <f>INDEX('Equip Group &amp; Type ref'!$F:$H,MATCH(F168,'Equip Group &amp; Type ref'!$F:$F,0),MATCH(A168,'Equip Group &amp; Type ref'!$2:$2,0))</f>
        <v>#N/A</v>
      </c>
      <c r="I168" s="70" t="e">
        <f>VLOOKUP(F168,'Equip Group &amp; Type ref'!F:H,6,FALSE)</f>
        <v>#N/A</v>
      </c>
      <c r="J168" s="71" t="e">
        <f>CONCATENATE(D168,":",VLOOKUP(F168,'Equip Group &amp; Type ref'!F:G,2,FALSE),":",$W168)</f>
        <v>#N/A</v>
      </c>
      <c r="K168" s="84" t="e">
        <f t="shared" si="9"/>
        <v>#N/A</v>
      </c>
      <c r="L168" s="70" t="e">
        <f>INDEX('MFR_List ref'!$A:$A,MATCH($Z168,'MFR_List ref'!$B:$B,0))</f>
        <v>#N/A</v>
      </c>
      <c r="M168" s="76" t="e">
        <f t="shared" si="8"/>
        <v>#N/A</v>
      </c>
      <c r="N168" s="78"/>
      <c r="O168" s="85"/>
      <c r="P168" s="86"/>
      <c r="Q168" s="74"/>
      <c r="R168" s="35"/>
      <c r="S168" s="36"/>
      <c r="T168" s="98"/>
      <c r="U168" s="37"/>
      <c r="V168" s="37"/>
      <c r="W168" s="38"/>
      <c r="X168" s="38"/>
      <c r="Y168" s="38"/>
      <c r="Z168" s="35"/>
      <c r="AA168" s="40"/>
      <c r="AB168" s="41"/>
      <c r="AC168" s="42"/>
      <c r="AD168" s="34"/>
      <c r="AE168" s="39"/>
      <c r="AF168" s="39"/>
      <c r="AG168" s="39"/>
      <c r="AH168" s="34"/>
      <c r="AI168" s="39"/>
      <c r="AJ168" s="39"/>
      <c r="AK168" s="43"/>
      <c r="AL168" s="38"/>
      <c r="AM168" s="40"/>
      <c r="AN168" s="40"/>
      <c r="AO168" s="40"/>
      <c r="AP168" s="40"/>
      <c r="AQ168" s="39"/>
      <c r="AR168" s="39"/>
      <c r="AS168" s="39"/>
      <c r="AT168" s="39"/>
      <c r="AU168" s="39"/>
    </row>
    <row r="169" spans="1:47" s="26" customFormat="1" ht="39" customHeight="1" x14ac:dyDescent="0.25">
      <c r="A169" s="65" t="e">
        <f>VLOOKUP(D169,'Active-Bldg List ref'!$A:$E,4,FALSE)</f>
        <v>#N/A</v>
      </c>
      <c r="B169" s="65" t="e">
        <f>VLOOKUP(D169,'Active-Bldg List ref'!$A:$E,5,FALSE)</f>
        <v>#N/A</v>
      </c>
      <c r="C169" s="65" t="e">
        <f>VLOOKUP(D169,'Active-Bldg List ref'!$A:$B,2,FALSE)</f>
        <v>#N/A</v>
      </c>
      <c r="D169" s="65" t="e">
        <f>INDEX('Active-Bldg List ref'!$A:$A,MATCH(R169,'Active-Bldg List ref'!$C:$C,0))</f>
        <v>#N/A</v>
      </c>
      <c r="E169" s="65" t="e">
        <f>INDEX('Equip Group &amp; Type ref'!D:D,MATCH(U169,'Equip Group &amp; Type ref'!E:E,0))</f>
        <v>#N/A</v>
      </c>
      <c r="F169" s="66" t="e">
        <f>INDEX('Equip Group &amp; Type ref'!F:F,MATCH(V169,'Equip Group &amp; Type ref'!G:G,0))</f>
        <v>#N/A</v>
      </c>
      <c r="G169" s="83"/>
      <c r="H169" s="69" t="e">
        <f>INDEX('Equip Group &amp; Type ref'!$F:$H,MATCH(F169,'Equip Group &amp; Type ref'!$F:$F,0),MATCH(A169,'Equip Group &amp; Type ref'!$2:$2,0))</f>
        <v>#N/A</v>
      </c>
      <c r="I169" s="70" t="e">
        <f>VLOOKUP(F169,'Equip Group &amp; Type ref'!F:H,6,FALSE)</f>
        <v>#N/A</v>
      </c>
      <c r="J169" s="71" t="e">
        <f>CONCATENATE(D169,":",VLOOKUP(F169,'Equip Group &amp; Type ref'!F:G,2,FALSE),":",$W169)</f>
        <v>#N/A</v>
      </c>
      <c r="K169" s="84" t="e">
        <f t="shared" si="9"/>
        <v>#N/A</v>
      </c>
      <c r="L169" s="70" t="e">
        <f>INDEX('MFR_List ref'!$A:$A,MATCH($Z169,'MFR_List ref'!$B:$B,0))</f>
        <v>#N/A</v>
      </c>
      <c r="M169" s="76" t="e">
        <f t="shared" si="8"/>
        <v>#N/A</v>
      </c>
      <c r="N169" s="78"/>
      <c r="O169" s="85"/>
      <c r="P169" s="86"/>
      <c r="Q169" s="74"/>
      <c r="R169" s="35"/>
      <c r="S169" s="36"/>
      <c r="T169" s="98"/>
      <c r="U169" s="37"/>
      <c r="V169" s="37"/>
      <c r="W169" s="38"/>
      <c r="X169" s="38"/>
      <c r="Y169" s="38"/>
      <c r="Z169" s="35"/>
      <c r="AA169" s="40"/>
      <c r="AB169" s="41"/>
      <c r="AC169" s="42"/>
      <c r="AD169" s="34"/>
      <c r="AE169" s="39"/>
      <c r="AF169" s="39"/>
      <c r="AG169" s="39"/>
      <c r="AH169" s="34"/>
      <c r="AI169" s="39"/>
      <c r="AJ169" s="39"/>
      <c r="AK169" s="43"/>
      <c r="AL169" s="38"/>
      <c r="AM169" s="40"/>
      <c r="AN169" s="40"/>
      <c r="AO169" s="40"/>
      <c r="AP169" s="40"/>
      <c r="AQ169" s="39"/>
      <c r="AR169" s="39"/>
      <c r="AS169" s="39"/>
      <c r="AT169" s="39"/>
      <c r="AU169" s="39"/>
    </row>
    <row r="170" spans="1:47" s="26" customFormat="1" ht="39" customHeight="1" x14ac:dyDescent="0.25">
      <c r="A170" s="65" t="e">
        <f>VLOOKUP(D170,'Active-Bldg List ref'!$A:$E,4,FALSE)</f>
        <v>#N/A</v>
      </c>
      <c r="B170" s="65" t="e">
        <f>VLOOKUP(D170,'Active-Bldg List ref'!$A:$E,5,FALSE)</f>
        <v>#N/A</v>
      </c>
      <c r="C170" s="65" t="e">
        <f>VLOOKUP(D170,'Active-Bldg List ref'!$A:$B,2,FALSE)</f>
        <v>#N/A</v>
      </c>
      <c r="D170" s="65" t="e">
        <f>INDEX('Active-Bldg List ref'!$A:$A,MATCH(R170,'Active-Bldg List ref'!$C:$C,0))</f>
        <v>#N/A</v>
      </c>
      <c r="E170" s="65" t="e">
        <f>INDEX('Equip Group &amp; Type ref'!D:D,MATCH(U170,'Equip Group &amp; Type ref'!E:E,0))</f>
        <v>#N/A</v>
      </c>
      <c r="F170" s="66" t="e">
        <f>INDEX('Equip Group &amp; Type ref'!F:F,MATCH(V170,'Equip Group &amp; Type ref'!G:G,0))</f>
        <v>#N/A</v>
      </c>
      <c r="G170" s="83"/>
      <c r="H170" s="69" t="e">
        <f>INDEX('Equip Group &amp; Type ref'!$F:$H,MATCH(F170,'Equip Group &amp; Type ref'!$F:$F,0),MATCH(A170,'Equip Group &amp; Type ref'!$2:$2,0))</f>
        <v>#N/A</v>
      </c>
      <c r="I170" s="70" t="e">
        <f>VLOOKUP(F170,'Equip Group &amp; Type ref'!F:H,6,FALSE)</f>
        <v>#N/A</v>
      </c>
      <c r="J170" s="71" t="e">
        <f>CONCATENATE(D170,":",VLOOKUP(F170,'Equip Group &amp; Type ref'!F:G,2,FALSE),":",$W170)</f>
        <v>#N/A</v>
      </c>
      <c r="K170" s="84" t="e">
        <f t="shared" si="9"/>
        <v>#N/A</v>
      </c>
      <c r="L170" s="70" t="e">
        <f>INDEX('MFR_List ref'!$A:$A,MATCH($Z170,'MFR_List ref'!$B:$B,0))</f>
        <v>#N/A</v>
      </c>
      <c r="M170" s="76" t="e">
        <f t="shared" si="8"/>
        <v>#N/A</v>
      </c>
      <c r="N170" s="78"/>
      <c r="O170" s="85"/>
      <c r="P170" s="86"/>
      <c r="Q170" s="74"/>
      <c r="R170" s="35"/>
      <c r="S170" s="36"/>
      <c r="T170" s="98"/>
      <c r="U170" s="37"/>
      <c r="V170" s="37"/>
      <c r="W170" s="38"/>
      <c r="X170" s="38"/>
      <c r="Y170" s="38"/>
      <c r="Z170" s="35"/>
      <c r="AA170" s="40"/>
      <c r="AB170" s="41"/>
      <c r="AC170" s="42"/>
      <c r="AD170" s="34"/>
      <c r="AE170" s="39"/>
      <c r="AF170" s="39"/>
      <c r="AG170" s="39"/>
      <c r="AH170" s="34"/>
      <c r="AI170" s="39"/>
      <c r="AJ170" s="39"/>
      <c r="AK170" s="43"/>
      <c r="AL170" s="38"/>
      <c r="AM170" s="40"/>
      <c r="AN170" s="40"/>
      <c r="AO170" s="40"/>
      <c r="AP170" s="40"/>
      <c r="AQ170" s="39"/>
      <c r="AR170" s="39"/>
      <c r="AS170" s="39"/>
      <c r="AT170" s="39"/>
      <c r="AU170" s="39"/>
    </row>
    <row r="171" spans="1:47" s="26" customFormat="1" ht="39" customHeight="1" x14ac:dyDescent="0.25">
      <c r="A171" s="65" t="e">
        <f>VLOOKUP(D171,'Active-Bldg List ref'!$A:$E,4,FALSE)</f>
        <v>#N/A</v>
      </c>
      <c r="B171" s="65" t="e">
        <f>VLOOKUP(D171,'Active-Bldg List ref'!$A:$E,5,FALSE)</f>
        <v>#N/A</v>
      </c>
      <c r="C171" s="65" t="e">
        <f>VLOOKUP(D171,'Active-Bldg List ref'!$A:$B,2,FALSE)</f>
        <v>#N/A</v>
      </c>
      <c r="D171" s="65" t="e">
        <f>INDEX('Active-Bldg List ref'!$A:$A,MATCH(R171,'Active-Bldg List ref'!$C:$C,0))</f>
        <v>#N/A</v>
      </c>
      <c r="E171" s="65" t="e">
        <f>INDEX('Equip Group &amp; Type ref'!D:D,MATCH(U171,'Equip Group &amp; Type ref'!E:E,0))</f>
        <v>#N/A</v>
      </c>
      <c r="F171" s="66" t="e">
        <f>INDEX('Equip Group &amp; Type ref'!F:F,MATCH(V171,'Equip Group &amp; Type ref'!G:G,0))</f>
        <v>#N/A</v>
      </c>
      <c r="G171" s="83"/>
      <c r="H171" s="69" t="e">
        <f>INDEX('Equip Group &amp; Type ref'!$F:$H,MATCH(F171,'Equip Group &amp; Type ref'!$F:$F,0),MATCH(A171,'Equip Group &amp; Type ref'!$2:$2,0))</f>
        <v>#N/A</v>
      </c>
      <c r="I171" s="70" t="e">
        <f>VLOOKUP(F171,'Equip Group &amp; Type ref'!F:H,6,FALSE)</f>
        <v>#N/A</v>
      </c>
      <c r="J171" s="71" t="e">
        <f>CONCATENATE(D171,":",VLOOKUP(F171,'Equip Group &amp; Type ref'!F:G,2,FALSE),":",$W171)</f>
        <v>#N/A</v>
      </c>
      <c r="K171" s="84" t="e">
        <f t="shared" si="9"/>
        <v>#N/A</v>
      </c>
      <c r="L171" s="70" t="e">
        <f>INDEX('MFR_List ref'!$A:$A,MATCH($Z171,'MFR_List ref'!$B:$B,0))</f>
        <v>#N/A</v>
      </c>
      <c r="M171" s="76" t="e">
        <f t="shared" si="8"/>
        <v>#N/A</v>
      </c>
      <c r="N171" s="78"/>
      <c r="O171" s="85"/>
      <c r="P171" s="86"/>
      <c r="Q171" s="74"/>
      <c r="R171" s="35"/>
      <c r="S171" s="36"/>
      <c r="T171" s="98"/>
      <c r="U171" s="37"/>
      <c r="V171" s="37"/>
      <c r="W171" s="38"/>
      <c r="X171" s="38"/>
      <c r="Y171" s="38"/>
      <c r="Z171" s="35"/>
      <c r="AA171" s="40"/>
      <c r="AB171" s="41"/>
      <c r="AC171" s="42"/>
      <c r="AD171" s="34"/>
      <c r="AE171" s="39"/>
      <c r="AF171" s="39"/>
      <c r="AG171" s="39"/>
      <c r="AH171" s="34"/>
      <c r="AI171" s="39"/>
      <c r="AJ171" s="39"/>
      <c r="AK171" s="43"/>
      <c r="AL171" s="38"/>
      <c r="AM171" s="40"/>
      <c r="AN171" s="40"/>
      <c r="AO171" s="40"/>
      <c r="AP171" s="40"/>
      <c r="AQ171" s="39"/>
      <c r="AR171" s="39"/>
      <c r="AS171" s="39"/>
      <c r="AT171" s="39"/>
      <c r="AU171" s="39"/>
    </row>
    <row r="172" spans="1:47" s="26" customFormat="1" ht="39" customHeight="1" x14ac:dyDescent="0.25">
      <c r="A172" s="65" t="e">
        <f>VLOOKUP(D172,'Active-Bldg List ref'!$A:$E,4,FALSE)</f>
        <v>#N/A</v>
      </c>
      <c r="B172" s="65" t="e">
        <f>VLOOKUP(D172,'Active-Bldg List ref'!$A:$E,5,FALSE)</f>
        <v>#N/A</v>
      </c>
      <c r="C172" s="65" t="e">
        <f>VLOOKUP(D172,'Active-Bldg List ref'!$A:$B,2,FALSE)</f>
        <v>#N/A</v>
      </c>
      <c r="D172" s="65" t="e">
        <f>INDEX('Active-Bldg List ref'!$A:$A,MATCH(R172,'Active-Bldg List ref'!$C:$C,0))</f>
        <v>#N/A</v>
      </c>
      <c r="E172" s="65" t="e">
        <f>INDEX('Equip Group &amp; Type ref'!D:D,MATCH(U172,'Equip Group &amp; Type ref'!E:E,0))</f>
        <v>#N/A</v>
      </c>
      <c r="F172" s="66" t="e">
        <f>INDEX('Equip Group &amp; Type ref'!F:F,MATCH(V172,'Equip Group &amp; Type ref'!G:G,0))</f>
        <v>#N/A</v>
      </c>
      <c r="G172" s="83"/>
      <c r="H172" s="69" t="e">
        <f>INDEX('Equip Group &amp; Type ref'!$F:$H,MATCH(F172,'Equip Group &amp; Type ref'!$F:$F,0),MATCH(A172,'Equip Group &amp; Type ref'!$2:$2,0))</f>
        <v>#N/A</v>
      </c>
      <c r="I172" s="70" t="e">
        <f>VLOOKUP(F172,'Equip Group &amp; Type ref'!F:H,6,FALSE)</f>
        <v>#N/A</v>
      </c>
      <c r="J172" s="71" t="e">
        <f>CONCATENATE(D172,":",VLOOKUP(F172,'Equip Group &amp; Type ref'!F:G,2,FALSE),":",$W172)</f>
        <v>#N/A</v>
      </c>
      <c r="K172" s="84" t="e">
        <f t="shared" si="9"/>
        <v>#N/A</v>
      </c>
      <c r="L172" s="70" t="e">
        <f>INDEX('MFR_List ref'!$A:$A,MATCH($Z172,'MFR_List ref'!$B:$B,0))</f>
        <v>#N/A</v>
      </c>
      <c r="M172" s="76" t="e">
        <f t="shared" si="8"/>
        <v>#N/A</v>
      </c>
      <c r="N172" s="78"/>
      <c r="O172" s="85"/>
      <c r="P172" s="86"/>
      <c r="Q172" s="74"/>
      <c r="R172" s="35"/>
      <c r="S172" s="36"/>
      <c r="T172" s="98"/>
      <c r="U172" s="37"/>
      <c r="V172" s="37"/>
      <c r="W172" s="38"/>
      <c r="X172" s="38"/>
      <c r="Y172" s="38"/>
      <c r="Z172" s="35"/>
      <c r="AA172" s="40"/>
      <c r="AB172" s="41"/>
      <c r="AC172" s="42"/>
      <c r="AD172" s="34"/>
      <c r="AE172" s="39"/>
      <c r="AF172" s="39"/>
      <c r="AG172" s="39"/>
      <c r="AH172" s="34"/>
      <c r="AI172" s="39"/>
      <c r="AJ172" s="39"/>
      <c r="AK172" s="43"/>
      <c r="AL172" s="38"/>
      <c r="AM172" s="40"/>
      <c r="AN172" s="40"/>
      <c r="AO172" s="40"/>
      <c r="AP172" s="40"/>
      <c r="AQ172" s="39"/>
      <c r="AR172" s="39"/>
      <c r="AS172" s="39"/>
      <c r="AT172" s="39"/>
      <c r="AU172" s="39"/>
    </row>
    <row r="173" spans="1:47" s="26" customFormat="1" ht="39" customHeight="1" x14ac:dyDescent="0.25">
      <c r="A173" s="65" t="e">
        <f>VLOOKUP(D173,'Active-Bldg List ref'!$A:$E,4,FALSE)</f>
        <v>#N/A</v>
      </c>
      <c r="B173" s="65" t="e">
        <f>VLOOKUP(D173,'Active-Bldg List ref'!$A:$E,5,FALSE)</f>
        <v>#N/A</v>
      </c>
      <c r="C173" s="65" t="e">
        <f>VLOOKUP(D173,'Active-Bldg List ref'!$A:$B,2,FALSE)</f>
        <v>#N/A</v>
      </c>
      <c r="D173" s="65" t="e">
        <f>INDEX('Active-Bldg List ref'!$A:$A,MATCH(R173,'Active-Bldg List ref'!$C:$C,0))</f>
        <v>#N/A</v>
      </c>
      <c r="E173" s="65" t="e">
        <f>INDEX('Equip Group &amp; Type ref'!D:D,MATCH(U173,'Equip Group &amp; Type ref'!E:E,0))</f>
        <v>#N/A</v>
      </c>
      <c r="F173" s="66" t="e">
        <f>INDEX('Equip Group &amp; Type ref'!F:F,MATCH(V173,'Equip Group &amp; Type ref'!G:G,0))</f>
        <v>#N/A</v>
      </c>
      <c r="G173" s="83"/>
      <c r="H173" s="69" t="e">
        <f>INDEX('Equip Group &amp; Type ref'!$F:$H,MATCH(F173,'Equip Group &amp; Type ref'!$F:$F,0),MATCH(A173,'Equip Group &amp; Type ref'!$2:$2,0))</f>
        <v>#N/A</v>
      </c>
      <c r="I173" s="70" t="e">
        <f>VLOOKUP(F173,'Equip Group &amp; Type ref'!F:H,6,FALSE)</f>
        <v>#N/A</v>
      </c>
      <c r="J173" s="71" t="e">
        <f>CONCATENATE(D173,":",VLOOKUP(F173,'Equip Group &amp; Type ref'!F:G,2,FALSE),":",$W173)</f>
        <v>#N/A</v>
      </c>
      <c r="K173" s="84" t="e">
        <f t="shared" si="9"/>
        <v>#N/A</v>
      </c>
      <c r="L173" s="70" t="e">
        <f>INDEX('MFR_List ref'!$A:$A,MATCH($Z173,'MFR_List ref'!$B:$B,0))</f>
        <v>#N/A</v>
      </c>
      <c r="M173" s="76" t="e">
        <f t="shared" si="8"/>
        <v>#N/A</v>
      </c>
      <c r="N173" s="78"/>
      <c r="O173" s="85"/>
      <c r="P173" s="86"/>
      <c r="Q173" s="74"/>
      <c r="R173" s="35"/>
      <c r="S173" s="36"/>
      <c r="T173" s="98"/>
      <c r="U173" s="37"/>
      <c r="V173" s="37"/>
      <c r="W173" s="38"/>
      <c r="X173" s="38"/>
      <c r="Y173" s="38"/>
      <c r="Z173" s="35"/>
      <c r="AA173" s="40"/>
      <c r="AB173" s="41"/>
      <c r="AC173" s="42"/>
      <c r="AD173" s="34"/>
      <c r="AE173" s="39"/>
      <c r="AF173" s="39"/>
      <c r="AG173" s="39"/>
      <c r="AH173" s="34"/>
      <c r="AI173" s="39"/>
      <c r="AJ173" s="39"/>
      <c r="AK173" s="43"/>
      <c r="AL173" s="38"/>
      <c r="AM173" s="40"/>
      <c r="AN173" s="40"/>
      <c r="AO173" s="40"/>
      <c r="AP173" s="40"/>
      <c r="AQ173" s="39"/>
      <c r="AR173" s="39"/>
      <c r="AS173" s="39"/>
      <c r="AT173" s="39"/>
      <c r="AU173" s="39"/>
    </row>
    <row r="174" spans="1:47" s="26" customFormat="1" ht="39" customHeight="1" x14ac:dyDescent="0.25">
      <c r="A174" s="65" t="e">
        <f>VLOOKUP(D174,'Active-Bldg List ref'!$A:$E,4,FALSE)</f>
        <v>#N/A</v>
      </c>
      <c r="B174" s="65" t="e">
        <f>VLOOKUP(D174,'Active-Bldg List ref'!$A:$E,5,FALSE)</f>
        <v>#N/A</v>
      </c>
      <c r="C174" s="65" t="e">
        <f>VLOOKUP(D174,'Active-Bldg List ref'!$A:$B,2,FALSE)</f>
        <v>#N/A</v>
      </c>
      <c r="D174" s="65" t="e">
        <f>INDEX('Active-Bldg List ref'!$A:$A,MATCH(R174,'Active-Bldg List ref'!$C:$C,0))</f>
        <v>#N/A</v>
      </c>
      <c r="E174" s="65" t="e">
        <f>INDEX('Equip Group &amp; Type ref'!D:D,MATCH(U174,'Equip Group &amp; Type ref'!E:E,0))</f>
        <v>#N/A</v>
      </c>
      <c r="F174" s="66" t="e">
        <f>INDEX('Equip Group &amp; Type ref'!F:F,MATCH(V174,'Equip Group &amp; Type ref'!G:G,0))</f>
        <v>#N/A</v>
      </c>
      <c r="G174" s="83"/>
      <c r="H174" s="69" t="e">
        <f>INDEX('Equip Group &amp; Type ref'!$F:$H,MATCH(F174,'Equip Group &amp; Type ref'!$F:$F,0),MATCH(A174,'Equip Group &amp; Type ref'!$2:$2,0))</f>
        <v>#N/A</v>
      </c>
      <c r="I174" s="70" t="e">
        <f>VLOOKUP(F174,'Equip Group &amp; Type ref'!F:H,6,FALSE)</f>
        <v>#N/A</v>
      </c>
      <c r="J174" s="71" t="e">
        <f>CONCATENATE(D174,":",VLOOKUP(F174,'Equip Group &amp; Type ref'!F:G,2,FALSE),":",$W174)</f>
        <v>#N/A</v>
      </c>
      <c r="K174" s="84" t="e">
        <f t="shared" si="9"/>
        <v>#N/A</v>
      </c>
      <c r="L174" s="70" t="e">
        <f>INDEX('MFR_List ref'!$A:$A,MATCH($Z174,'MFR_List ref'!$B:$B,0))</f>
        <v>#N/A</v>
      </c>
      <c r="M174" s="76" t="e">
        <f t="shared" si="8"/>
        <v>#N/A</v>
      </c>
      <c r="N174" s="78"/>
      <c r="O174" s="85"/>
      <c r="P174" s="86"/>
      <c r="Q174" s="74"/>
      <c r="R174" s="35"/>
      <c r="S174" s="36"/>
      <c r="T174" s="98"/>
      <c r="U174" s="37"/>
      <c r="V174" s="37"/>
      <c r="W174" s="38"/>
      <c r="X174" s="38"/>
      <c r="Y174" s="38"/>
      <c r="Z174" s="35"/>
      <c r="AA174" s="40"/>
      <c r="AB174" s="41"/>
      <c r="AC174" s="42"/>
      <c r="AD174" s="34"/>
      <c r="AE174" s="39"/>
      <c r="AF174" s="39"/>
      <c r="AG174" s="39"/>
      <c r="AH174" s="34"/>
      <c r="AI174" s="39"/>
      <c r="AJ174" s="39"/>
      <c r="AK174" s="43"/>
      <c r="AL174" s="38"/>
      <c r="AM174" s="40"/>
      <c r="AN174" s="40"/>
      <c r="AO174" s="40"/>
      <c r="AP174" s="40"/>
      <c r="AQ174" s="39"/>
      <c r="AR174" s="39"/>
      <c r="AS174" s="39"/>
      <c r="AT174" s="39"/>
      <c r="AU174" s="39"/>
    </row>
    <row r="175" spans="1:47" s="26" customFormat="1" ht="39" customHeight="1" x14ac:dyDescent="0.25">
      <c r="A175" s="65" t="e">
        <f>VLOOKUP(D175,'Active-Bldg List ref'!$A:$E,4,FALSE)</f>
        <v>#N/A</v>
      </c>
      <c r="B175" s="65" t="e">
        <f>VLOOKUP(D175,'Active-Bldg List ref'!$A:$E,5,FALSE)</f>
        <v>#N/A</v>
      </c>
      <c r="C175" s="65" t="e">
        <f>VLOOKUP(D175,'Active-Bldg List ref'!$A:$B,2,FALSE)</f>
        <v>#N/A</v>
      </c>
      <c r="D175" s="65" t="e">
        <f>INDEX('Active-Bldg List ref'!$A:$A,MATCH(R175,'Active-Bldg List ref'!$C:$C,0))</f>
        <v>#N/A</v>
      </c>
      <c r="E175" s="65" t="e">
        <f>INDEX('Equip Group &amp; Type ref'!D:D,MATCH(U175,'Equip Group &amp; Type ref'!E:E,0))</f>
        <v>#N/A</v>
      </c>
      <c r="F175" s="66" t="e">
        <f>INDEX('Equip Group &amp; Type ref'!F:F,MATCH(V175,'Equip Group &amp; Type ref'!G:G,0))</f>
        <v>#N/A</v>
      </c>
      <c r="G175" s="83"/>
      <c r="H175" s="69" t="e">
        <f>INDEX('Equip Group &amp; Type ref'!$F:$H,MATCH(F175,'Equip Group &amp; Type ref'!$F:$F,0),MATCH(A175,'Equip Group &amp; Type ref'!$2:$2,0))</f>
        <v>#N/A</v>
      </c>
      <c r="I175" s="70" t="e">
        <f>VLOOKUP(F175,'Equip Group &amp; Type ref'!F:H,6,FALSE)</f>
        <v>#N/A</v>
      </c>
      <c r="J175" s="71" t="e">
        <f>CONCATENATE(D175,":",VLOOKUP(F175,'Equip Group &amp; Type ref'!F:G,2,FALSE),":",$W175)</f>
        <v>#N/A</v>
      </c>
      <c r="K175" s="84" t="e">
        <f t="shared" si="9"/>
        <v>#N/A</v>
      </c>
      <c r="L175" s="70" t="e">
        <f>INDEX('MFR_List ref'!$A:$A,MATCH($Z175,'MFR_List ref'!$B:$B,0))</f>
        <v>#N/A</v>
      </c>
      <c r="M175" s="76" t="e">
        <f t="shared" si="8"/>
        <v>#N/A</v>
      </c>
      <c r="N175" s="78"/>
      <c r="O175" s="85"/>
      <c r="P175" s="86"/>
      <c r="Q175" s="74"/>
      <c r="R175" s="35"/>
      <c r="S175" s="36"/>
      <c r="T175" s="98"/>
      <c r="U175" s="37"/>
      <c r="V175" s="37"/>
      <c r="W175" s="38"/>
      <c r="X175" s="38"/>
      <c r="Y175" s="38"/>
      <c r="Z175" s="35"/>
      <c r="AA175" s="40"/>
      <c r="AB175" s="41"/>
      <c r="AC175" s="42"/>
      <c r="AD175" s="34"/>
      <c r="AE175" s="39"/>
      <c r="AF175" s="39"/>
      <c r="AG175" s="39"/>
      <c r="AH175" s="34"/>
      <c r="AI175" s="39"/>
      <c r="AJ175" s="39"/>
      <c r="AK175" s="43"/>
      <c r="AL175" s="38"/>
      <c r="AM175" s="40"/>
      <c r="AN175" s="40"/>
      <c r="AO175" s="40"/>
      <c r="AP175" s="40"/>
      <c r="AQ175" s="39"/>
      <c r="AR175" s="39"/>
      <c r="AS175" s="39"/>
      <c r="AT175" s="39"/>
      <c r="AU175" s="39"/>
    </row>
    <row r="176" spans="1:47" s="26" customFormat="1" ht="39" customHeight="1" x14ac:dyDescent="0.25">
      <c r="A176" s="65" t="e">
        <f>VLOOKUP(D176,'Active-Bldg List ref'!$A:$E,4,FALSE)</f>
        <v>#N/A</v>
      </c>
      <c r="B176" s="65" t="e">
        <f>VLOOKUP(D176,'Active-Bldg List ref'!$A:$E,5,FALSE)</f>
        <v>#N/A</v>
      </c>
      <c r="C176" s="65" t="e">
        <f>VLOOKUP(D176,'Active-Bldg List ref'!$A:$B,2,FALSE)</f>
        <v>#N/A</v>
      </c>
      <c r="D176" s="65" t="e">
        <f>INDEX('Active-Bldg List ref'!$A:$A,MATCH(R176,'Active-Bldg List ref'!$C:$C,0))</f>
        <v>#N/A</v>
      </c>
      <c r="E176" s="65" t="e">
        <f>INDEX('Equip Group &amp; Type ref'!D:D,MATCH(U176,'Equip Group &amp; Type ref'!E:E,0))</f>
        <v>#N/A</v>
      </c>
      <c r="F176" s="66" t="e">
        <f>INDEX('Equip Group &amp; Type ref'!F:F,MATCH(V176,'Equip Group &amp; Type ref'!G:G,0))</f>
        <v>#N/A</v>
      </c>
      <c r="G176" s="83"/>
      <c r="H176" s="69" t="e">
        <f>INDEX('Equip Group &amp; Type ref'!$F:$H,MATCH(F176,'Equip Group &amp; Type ref'!$F:$F,0),MATCH(A176,'Equip Group &amp; Type ref'!$2:$2,0))</f>
        <v>#N/A</v>
      </c>
      <c r="I176" s="70" t="e">
        <f>VLOOKUP(F176,'Equip Group &amp; Type ref'!F:H,6,FALSE)</f>
        <v>#N/A</v>
      </c>
      <c r="J176" s="71" t="e">
        <f>CONCATENATE(D176,":",VLOOKUP(F176,'Equip Group &amp; Type ref'!F:G,2,FALSE),":",$W176)</f>
        <v>#N/A</v>
      </c>
      <c r="K176" s="84" t="e">
        <f t="shared" si="9"/>
        <v>#N/A</v>
      </c>
      <c r="L176" s="70" t="e">
        <f>INDEX('MFR_List ref'!$A:$A,MATCH($Z176,'MFR_List ref'!$B:$B,0))</f>
        <v>#N/A</v>
      </c>
      <c r="M176" s="76" t="e">
        <f t="shared" si="8"/>
        <v>#N/A</v>
      </c>
      <c r="N176" s="78"/>
      <c r="O176" s="85"/>
      <c r="P176" s="86"/>
      <c r="Q176" s="74"/>
      <c r="R176" s="35"/>
      <c r="S176" s="36"/>
      <c r="T176" s="98"/>
      <c r="U176" s="37"/>
      <c r="V176" s="37"/>
      <c r="W176" s="38"/>
      <c r="X176" s="38"/>
      <c r="Y176" s="38"/>
      <c r="Z176" s="35"/>
      <c r="AA176" s="40"/>
      <c r="AB176" s="41"/>
      <c r="AC176" s="42"/>
      <c r="AD176" s="34"/>
      <c r="AE176" s="39"/>
      <c r="AF176" s="39"/>
      <c r="AG176" s="39"/>
      <c r="AH176" s="34"/>
      <c r="AI176" s="39"/>
      <c r="AJ176" s="39"/>
      <c r="AK176" s="43"/>
      <c r="AL176" s="38"/>
      <c r="AM176" s="40"/>
      <c r="AN176" s="40"/>
      <c r="AO176" s="40"/>
      <c r="AP176" s="40"/>
      <c r="AQ176" s="39"/>
      <c r="AR176" s="39"/>
      <c r="AS176" s="39"/>
      <c r="AT176" s="39"/>
      <c r="AU176" s="39"/>
    </row>
    <row r="177" spans="1:47" s="26" customFormat="1" ht="39" customHeight="1" x14ac:dyDescent="0.25">
      <c r="A177" s="65" t="e">
        <f>VLOOKUP(D177,'Active-Bldg List ref'!$A:$E,4,FALSE)</f>
        <v>#N/A</v>
      </c>
      <c r="B177" s="65" t="e">
        <f>VLOOKUP(D177,'Active-Bldg List ref'!$A:$E,5,FALSE)</f>
        <v>#N/A</v>
      </c>
      <c r="C177" s="65" t="e">
        <f>VLOOKUP(D177,'Active-Bldg List ref'!$A:$B,2,FALSE)</f>
        <v>#N/A</v>
      </c>
      <c r="D177" s="65" t="e">
        <f>INDEX('Active-Bldg List ref'!$A:$A,MATCH(R177,'Active-Bldg List ref'!$C:$C,0))</f>
        <v>#N/A</v>
      </c>
      <c r="E177" s="65" t="e">
        <f>INDEX('Equip Group &amp; Type ref'!D:D,MATCH(U177,'Equip Group &amp; Type ref'!E:E,0))</f>
        <v>#N/A</v>
      </c>
      <c r="F177" s="66" t="e">
        <f>INDEX('Equip Group &amp; Type ref'!F:F,MATCH(V177,'Equip Group &amp; Type ref'!G:G,0))</f>
        <v>#N/A</v>
      </c>
      <c r="G177" s="83"/>
      <c r="H177" s="69" t="e">
        <f>INDEX('Equip Group &amp; Type ref'!$F:$H,MATCH(F177,'Equip Group &amp; Type ref'!$F:$F,0),MATCH(A177,'Equip Group &amp; Type ref'!$2:$2,0))</f>
        <v>#N/A</v>
      </c>
      <c r="I177" s="70" t="e">
        <f>VLOOKUP(F177,'Equip Group &amp; Type ref'!F:H,6,FALSE)</f>
        <v>#N/A</v>
      </c>
      <c r="J177" s="71" t="e">
        <f>CONCATENATE(D177,":",VLOOKUP(F177,'Equip Group &amp; Type ref'!F:G,2,FALSE),":",$W177)</f>
        <v>#N/A</v>
      </c>
      <c r="K177" s="84" t="e">
        <f t="shared" si="9"/>
        <v>#N/A</v>
      </c>
      <c r="L177" s="70" t="e">
        <f>INDEX('MFR_List ref'!$A:$A,MATCH($Z177,'MFR_List ref'!$B:$B,0))</f>
        <v>#N/A</v>
      </c>
      <c r="M177" s="76" t="e">
        <f t="shared" si="8"/>
        <v>#N/A</v>
      </c>
      <c r="N177" s="78"/>
      <c r="O177" s="85"/>
      <c r="P177" s="86"/>
      <c r="Q177" s="74"/>
      <c r="R177" s="35"/>
      <c r="S177" s="36"/>
      <c r="T177" s="98"/>
      <c r="U177" s="37"/>
      <c r="V177" s="37"/>
      <c r="W177" s="38"/>
      <c r="X177" s="38"/>
      <c r="Y177" s="38"/>
      <c r="Z177" s="35"/>
      <c r="AA177" s="40"/>
      <c r="AB177" s="41"/>
      <c r="AC177" s="42"/>
      <c r="AD177" s="34"/>
      <c r="AE177" s="39"/>
      <c r="AF177" s="39"/>
      <c r="AG177" s="39"/>
      <c r="AH177" s="34"/>
      <c r="AI177" s="39"/>
      <c r="AJ177" s="39"/>
      <c r="AK177" s="43"/>
      <c r="AL177" s="38"/>
      <c r="AM177" s="40"/>
      <c r="AN177" s="40"/>
      <c r="AO177" s="40"/>
      <c r="AP177" s="40"/>
      <c r="AQ177" s="39"/>
      <c r="AR177" s="39"/>
      <c r="AS177" s="39"/>
      <c r="AT177" s="39"/>
      <c r="AU177" s="39"/>
    </row>
    <row r="178" spans="1:47" s="26" customFormat="1" ht="39" customHeight="1" x14ac:dyDescent="0.25">
      <c r="A178" s="65" t="e">
        <f>VLOOKUP(D178,'Active-Bldg List ref'!$A:$E,4,FALSE)</f>
        <v>#N/A</v>
      </c>
      <c r="B178" s="65" t="e">
        <f>VLOOKUP(D178,'Active-Bldg List ref'!$A:$E,5,FALSE)</f>
        <v>#N/A</v>
      </c>
      <c r="C178" s="65" t="e">
        <f>VLOOKUP(D178,'Active-Bldg List ref'!$A:$B,2,FALSE)</f>
        <v>#N/A</v>
      </c>
      <c r="D178" s="65" t="e">
        <f>INDEX('Active-Bldg List ref'!$A:$A,MATCH(R178,'Active-Bldg List ref'!$C:$C,0))</f>
        <v>#N/A</v>
      </c>
      <c r="E178" s="65" t="e">
        <f>INDEX('Equip Group &amp; Type ref'!D:D,MATCH(U178,'Equip Group &amp; Type ref'!E:E,0))</f>
        <v>#N/A</v>
      </c>
      <c r="F178" s="66" t="e">
        <f>INDEX('Equip Group &amp; Type ref'!F:F,MATCH(V178,'Equip Group &amp; Type ref'!G:G,0))</f>
        <v>#N/A</v>
      </c>
      <c r="G178" s="83"/>
      <c r="H178" s="69" t="e">
        <f>INDEX('Equip Group &amp; Type ref'!$F:$H,MATCH(F178,'Equip Group &amp; Type ref'!$F:$F,0),MATCH(A178,'Equip Group &amp; Type ref'!$2:$2,0))</f>
        <v>#N/A</v>
      </c>
      <c r="I178" s="70" t="e">
        <f>VLOOKUP(F178,'Equip Group &amp; Type ref'!F:H,6,FALSE)</f>
        <v>#N/A</v>
      </c>
      <c r="J178" s="71" t="e">
        <f>CONCATENATE(D178,":",VLOOKUP(F178,'Equip Group &amp; Type ref'!F:G,2,FALSE),":",$W178)</f>
        <v>#N/A</v>
      </c>
      <c r="K178" s="84" t="e">
        <f t="shared" si="9"/>
        <v>#N/A</v>
      </c>
      <c r="L178" s="70" t="e">
        <f>INDEX('MFR_List ref'!$A:$A,MATCH($Z178,'MFR_List ref'!$B:$B,0))</f>
        <v>#N/A</v>
      </c>
      <c r="M178" s="76" t="e">
        <f t="shared" si="8"/>
        <v>#N/A</v>
      </c>
      <c r="N178" s="78"/>
      <c r="O178" s="85"/>
      <c r="P178" s="86"/>
      <c r="Q178" s="74"/>
      <c r="R178" s="35"/>
      <c r="S178" s="36"/>
      <c r="T178" s="98"/>
      <c r="U178" s="37"/>
      <c r="V178" s="37"/>
      <c r="W178" s="38"/>
      <c r="X178" s="38"/>
      <c r="Y178" s="38"/>
      <c r="Z178" s="35"/>
      <c r="AA178" s="40"/>
      <c r="AB178" s="41"/>
      <c r="AC178" s="42"/>
      <c r="AD178" s="34"/>
      <c r="AE178" s="39"/>
      <c r="AF178" s="39"/>
      <c r="AG178" s="39"/>
      <c r="AH178" s="34"/>
      <c r="AI178" s="39"/>
      <c r="AJ178" s="39"/>
      <c r="AK178" s="43"/>
      <c r="AL178" s="38"/>
      <c r="AM178" s="40"/>
      <c r="AN178" s="40"/>
      <c r="AO178" s="40"/>
      <c r="AP178" s="40"/>
      <c r="AQ178" s="39"/>
      <c r="AR178" s="39"/>
      <c r="AS178" s="39"/>
      <c r="AT178" s="39"/>
      <c r="AU178" s="39"/>
    </row>
    <row r="179" spans="1:47" s="26" customFormat="1" ht="39" customHeight="1" x14ac:dyDescent="0.25">
      <c r="A179" s="65" t="e">
        <f>VLOOKUP(D179,'Active-Bldg List ref'!$A:$E,4,FALSE)</f>
        <v>#N/A</v>
      </c>
      <c r="B179" s="65" t="e">
        <f>VLOOKUP(D179,'Active-Bldg List ref'!$A:$E,5,FALSE)</f>
        <v>#N/A</v>
      </c>
      <c r="C179" s="65" t="e">
        <f>VLOOKUP(D179,'Active-Bldg List ref'!$A:$B,2,FALSE)</f>
        <v>#N/A</v>
      </c>
      <c r="D179" s="65" t="e">
        <f>INDEX('Active-Bldg List ref'!$A:$A,MATCH(R179,'Active-Bldg List ref'!$C:$C,0))</f>
        <v>#N/A</v>
      </c>
      <c r="E179" s="65" t="e">
        <f>INDEX('Equip Group &amp; Type ref'!D:D,MATCH(U179,'Equip Group &amp; Type ref'!E:E,0))</f>
        <v>#N/A</v>
      </c>
      <c r="F179" s="66" t="e">
        <f>INDEX('Equip Group &amp; Type ref'!F:F,MATCH(V179,'Equip Group &amp; Type ref'!G:G,0))</f>
        <v>#N/A</v>
      </c>
      <c r="G179" s="83"/>
      <c r="H179" s="69" t="e">
        <f>INDEX('Equip Group &amp; Type ref'!$F:$H,MATCH(F179,'Equip Group &amp; Type ref'!$F:$F,0),MATCH(A179,'Equip Group &amp; Type ref'!$2:$2,0))</f>
        <v>#N/A</v>
      </c>
      <c r="I179" s="70" t="e">
        <f>VLOOKUP(F179,'Equip Group &amp; Type ref'!F:H,6,FALSE)</f>
        <v>#N/A</v>
      </c>
      <c r="J179" s="71" t="e">
        <f>CONCATENATE(D179,":",VLOOKUP(F179,'Equip Group &amp; Type ref'!F:G,2,FALSE),":",$W179)</f>
        <v>#N/A</v>
      </c>
      <c r="K179" s="84" t="e">
        <f t="shared" si="9"/>
        <v>#N/A</v>
      </c>
      <c r="L179" s="70" t="e">
        <f>INDEX('MFR_List ref'!$A:$A,MATCH($Z179,'MFR_List ref'!$B:$B,0))</f>
        <v>#N/A</v>
      </c>
      <c r="M179" s="76" t="e">
        <f t="shared" si="8"/>
        <v>#N/A</v>
      </c>
      <c r="N179" s="78"/>
      <c r="O179" s="85"/>
      <c r="P179" s="86"/>
      <c r="Q179" s="74"/>
      <c r="R179" s="35"/>
      <c r="S179" s="36"/>
      <c r="T179" s="98"/>
      <c r="U179" s="37"/>
      <c r="V179" s="37"/>
      <c r="W179" s="38"/>
      <c r="X179" s="38"/>
      <c r="Y179" s="38"/>
      <c r="Z179" s="35"/>
      <c r="AA179" s="40"/>
      <c r="AB179" s="41"/>
      <c r="AC179" s="42"/>
      <c r="AD179" s="34"/>
      <c r="AE179" s="39"/>
      <c r="AF179" s="39"/>
      <c r="AG179" s="39"/>
      <c r="AH179" s="34"/>
      <c r="AI179" s="39"/>
      <c r="AJ179" s="39"/>
      <c r="AK179" s="43"/>
      <c r="AL179" s="38"/>
      <c r="AM179" s="40"/>
      <c r="AN179" s="40"/>
      <c r="AO179" s="40"/>
      <c r="AP179" s="40"/>
      <c r="AQ179" s="39"/>
      <c r="AR179" s="39"/>
      <c r="AS179" s="39"/>
      <c r="AT179" s="39"/>
      <c r="AU179" s="39"/>
    </row>
    <row r="180" spans="1:47" s="26" customFormat="1" ht="39" customHeight="1" x14ac:dyDescent="0.25">
      <c r="A180" s="65" t="e">
        <f>VLOOKUP(D180,'Active-Bldg List ref'!$A:$E,4,FALSE)</f>
        <v>#N/A</v>
      </c>
      <c r="B180" s="65" t="e">
        <f>VLOOKUP(D180,'Active-Bldg List ref'!$A:$E,5,FALSE)</f>
        <v>#N/A</v>
      </c>
      <c r="C180" s="65" t="e">
        <f>VLOOKUP(D180,'Active-Bldg List ref'!$A:$B,2,FALSE)</f>
        <v>#N/A</v>
      </c>
      <c r="D180" s="65" t="e">
        <f>INDEX('Active-Bldg List ref'!$A:$A,MATCH(R180,'Active-Bldg List ref'!$C:$C,0))</f>
        <v>#N/A</v>
      </c>
      <c r="E180" s="65" t="e">
        <f>INDEX('Equip Group &amp; Type ref'!D:D,MATCH(U180,'Equip Group &amp; Type ref'!E:E,0))</f>
        <v>#N/A</v>
      </c>
      <c r="F180" s="66" t="e">
        <f>INDEX('Equip Group &amp; Type ref'!F:F,MATCH(V180,'Equip Group &amp; Type ref'!G:G,0))</f>
        <v>#N/A</v>
      </c>
      <c r="G180" s="83"/>
      <c r="H180" s="69" t="e">
        <f>INDEX('Equip Group &amp; Type ref'!$F:$H,MATCH(F180,'Equip Group &amp; Type ref'!$F:$F,0),MATCH(A180,'Equip Group &amp; Type ref'!$2:$2,0))</f>
        <v>#N/A</v>
      </c>
      <c r="I180" s="70" t="e">
        <f>VLOOKUP(F180,'Equip Group &amp; Type ref'!F:H,6,FALSE)</f>
        <v>#N/A</v>
      </c>
      <c r="J180" s="71" t="e">
        <f>CONCATENATE(D180,":",VLOOKUP(F180,'Equip Group &amp; Type ref'!F:G,2,FALSE),":",$W180)</f>
        <v>#N/A</v>
      </c>
      <c r="K180" s="84" t="e">
        <f t="shared" si="9"/>
        <v>#N/A</v>
      </c>
      <c r="L180" s="70" t="e">
        <f>INDEX('MFR_List ref'!$A:$A,MATCH($Z180,'MFR_List ref'!$B:$B,0))</f>
        <v>#N/A</v>
      </c>
      <c r="M180" s="76" t="e">
        <f t="shared" si="8"/>
        <v>#N/A</v>
      </c>
      <c r="N180" s="78"/>
      <c r="O180" s="85"/>
      <c r="P180" s="86"/>
      <c r="Q180" s="74"/>
      <c r="R180" s="35"/>
      <c r="S180" s="36"/>
      <c r="T180" s="98"/>
      <c r="U180" s="37"/>
      <c r="V180" s="37"/>
      <c r="W180" s="38"/>
      <c r="X180" s="38"/>
      <c r="Y180" s="38"/>
      <c r="Z180" s="35"/>
      <c r="AA180" s="40"/>
      <c r="AB180" s="41"/>
      <c r="AC180" s="42"/>
      <c r="AD180" s="34"/>
      <c r="AE180" s="39"/>
      <c r="AF180" s="39"/>
      <c r="AG180" s="39"/>
      <c r="AH180" s="34"/>
      <c r="AI180" s="39"/>
      <c r="AJ180" s="39"/>
      <c r="AK180" s="43"/>
      <c r="AL180" s="38"/>
      <c r="AM180" s="40"/>
      <c r="AN180" s="40"/>
      <c r="AO180" s="40"/>
      <c r="AP180" s="40"/>
      <c r="AQ180" s="39"/>
      <c r="AR180" s="39"/>
      <c r="AS180" s="39"/>
      <c r="AT180" s="39"/>
      <c r="AU180" s="39"/>
    </row>
    <row r="181" spans="1:47" s="26" customFormat="1" ht="39" customHeight="1" x14ac:dyDescent="0.25">
      <c r="A181" s="65" t="e">
        <f>VLOOKUP(D181,'Active-Bldg List ref'!$A:$E,4,FALSE)</f>
        <v>#N/A</v>
      </c>
      <c r="B181" s="65" t="e">
        <f>VLOOKUP(D181,'Active-Bldg List ref'!$A:$E,5,FALSE)</f>
        <v>#N/A</v>
      </c>
      <c r="C181" s="65" t="e">
        <f>VLOOKUP(D181,'Active-Bldg List ref'!$A:$B,2,FALSE)</f>
        <v>#N/A</v>
      </c>
      <c r="D181" s="65" t="e">
        <f>INDEX('Active-Bldg List ref'!$A:$A,MATCH(R181,'Active-Bldg List ref'!$C:$C,0))</f>
        <v>#N/A</v>
      </c>
      <c r="E181" s="65" t="e">
        <f>INDEX('Equip Group &amp; Type ref'!D:D,MATCH(U181,'Equip Group &amp; Type ref'!E:E,0))</f>
        <v>#N/A</v>
      </c>
      <c r="F181" s="66" t="e">
        <f>INDEX('Equip Group &amp; Type ref'!F:F,MATCH(V181,'Equip Group &amp; Type ref'!G:G,0))</f>
        <v>#N/A</v>
      </c>
      <c r="G181" s="83"/>
      <c r="H181" s="69" t="e">
        <f>INDEX('Equip Group &amp; Type ref'!$F:$H,MATCH(F181,'Equip Group &amp; Type ref'!$F:$F,0),MATCH(A181,'Equip Group &amp; Type ref'!$2:$2,0))</f>
        <v>#N/A</v>
      </c>
      <c r="I181" s="70" t="e">
        <f>VLOOKUP(F181,'Equip Group &amp; Type ref'!F:H,6,FALSE)</f>
        <v>#N/A</v>
      </c>
      <c r="J181" s="71" t="e">
        <f>CONCATENATE(D181,":",VLOOKUP(F181,'Equip Group &amp; Type ref'!F:G,2,FALSE),":",$W181)</f>
        <v>#N/A</v>
      </c>
      <c r="K181" s="84" t="e">
        <f t="shared" si="9"/>
        <v>#N/A</v>
      </c>
      <c r="L181" s="70" t="e">
        <f>INDEX('MFR_List ref'!$A:$A,MATCH($Z181,'MFR_List ref'!$B:$B,0))</f>
        <v>#N/A</v>
      </c>
      <c r="M181" s="76" t="e">
        <f t="shared" si="8"/>
        <v>#N/A</v>
      </c>
      <c r="N181" s="78"/>
      <c r="O181" s="85"/>
      <c r="P181" s="86"/>
      <c r="Q181" s="74"/>
      <c r="R181" s="35"/>
      <c r="S181" s="36"/>
      <c r="T181" s="98"/>
      <c r="U181" s="37"/>
      <c r="V181" s="37"/>
      <c r="W181" s="38"/>
      <c r="X181" s="38"/>
      <c r="Y181" s="38"/>
      <c r="Z181" s="35"/>
      <c r="AA181" s="40"/>
      <c r="AB181" s="41"/>
      <c r="AC181" s="42"/>
      <c r="AD181" s="34"/>
      <c r="AE181" s="39"/>
      <c r="AF181" s="39"/>
      <c r="AG181" s="39"/>
      <c r="AH181" s="34"/>
      <c r="AI181" s="39"/>
      <c r="AJ181" s="39"/>
      <c r="AK181" s="43"/>
      <c r="AL181" s="38"/>
      <c r="AM181" s="40"/>
      <c r="AN181" s="40"/>
      <c r="AO181" s="40"/>
      <c r="AP181" s="40"/>
      <c r="AQ181" s="39"/>
      <c r="AR181" s="39"/>
      <c r="AS181" s="39"/>
      <c r="AT181" s="39"/>
      <c r="AU181" s="39"/>
    </row>
    <row r="182" spans="1:47" s="26" customFormat="1" ht="39" customHeight="1" x14ac:dyDescent="0.25">
      <c r="A182" s="65" t="e">
        <f>VLOOKUP(D182,'Active-Bldg List ref'!$A:$E,4,FALSE)</f>
        <v>#N/A</v>
      </c>
      <c r="B182" s="65" t="e">
        <f>VLOOKUP(D182,'Active-Bldg List ref'!$A:$E,5,FALSE)</f>
        <v>#N/A</v>
      </c>
      <c r="C182" s="65" t="e">
        <f>VLOOKUP(D182,'Active-Bldg List ref'!$A:$B,2,FALSE)</f>
        <v>#N/A</v>
      </c>
      <c r="D182" s="65" t="e">
        <f>INDEX('Active-Bldg List ref'!$A:$A,MATCH(R182,'Active-Bldg List ref'!$C:$C,0))</f>
        <v>#N/A</v>
      </c>
      <c r="E182" s="65" t="e">
        <f>INDEX('Equip Group &amp; Type ref'!D:D,MATCH(U182,'Equip Group &amp; Type ref'!E:E,0))</f>
        <v>#N/A</v>
      </c>
      <c r="F182" s="66" t="e">
        <f>INDEX('Equip Group &amp; Type ref'!F:F,MATCH(V182,'Equip Group &amp; Type ref'!G:G,0))</f>
        <v>#N/A</v>
      </c>
      <c r="G182" s="83"/>
      <c r="H182" s="69" t="e">
        <f>INDEX('Equip Group &amp; Type ref'!$F:$H,MATCH(F182,'Equip Group &amp; Type ref'!$F:$F,0),MATCH(A182,'Equip Group &amp; Type ref'!$2:$2,0))</f>
        <v>#N/A</v>
      </c>
      <c r="I182" s="70" t="e">
        <f>VLOOKUP(F182,'Equip Group &amp; Type ref'!F:H,6,FALSE)</f>
        <v>#N/A</v>
      </c>
      <c r="J182" s="71" t="e">
        <f>CONCATENATE(D182,":",VLOOKUP(F182,'Equip Group &amp; Type ref'!F:G,2,FALSE),":",$W182)</f>
        <v>#N/A</v>
      </c>
      <c r="K182" s="84" t="e">
        <f t="shared" si="9"/>
        <v>#N/A</v>
      </c>
      <c r="L182" s="70" t="e">
        <f>INDEX('MFR_List ref'!$A:$A,MATCH($Z182,'MFR_List ref'!$B:$B,0))</f>
        <v>#N/A</v>
      </c>
      <c r="M182" s="76" t="e">
        <f t="shared" si="8"/>
        <v>#N/A</v>
      </c>
      <c r="N182" s="78"/>
      <c r="O182" s="85"/>
      <c r="P182" s="86"/>
      <c r="Q182" s="74"/>
      <c r="R182" s="35"/>
      <c r="S182" s="36"/>
      <c r="T182" s="98"/>
      <c r="U182" s="37"/>
      <c r="V182" s="37"/>
      <c r="W182" s="38"/>
      <c r="X182" s="38"/>
      <c r="Y182" s="38"/>
      <c r="Z182" s="35"/>
      <c r="AA182" s="40"/>
      <c r="AB182" s="41"/>
      <c r="AC182" s="42"/>
      <c r="AD182" s="34"/>
      <c r="AE182" s="39"/>
      <c r="AF182" s="39"/>
      <c r="AG182" s="39"/>
      <c r="AH182" s="34"/>
      <c r="AI182" s="39"/>
      <c r="AJ182" s="39"/>
      <c r="AK182" s="43"/>
      <c r="AL182" s="38"/>
      <c r="AM182" s="40"/>
      <c r="AN182" s="40"/>
      <c r="AO182" s="40"/>
      <c r="AP182" s="40"/>
      <c r="AQ182" s="39"/>
      <c r="AR182" s="39"/>
      <c r="AS182" s="39"/>
      <c r="AT182" s="39"/>
      <c r="AU182" s="39"/>
    </row>
    <row r="183" spans="1:47" s="26" customFormat="1" ht="39" customHeight="1" x14ac:dyDescent="0.25">
      <c r="A183" s="65" t="e">
        <f>VLOOKUP(D183,'Active-Bldg List ref'!$A:$E,4,FALSE)</f>
        <v>#N/A</v>
      </c>
      <c r="B183" s="65" t="e">
        <f>VLOOKUP(D183,'Active-Bldg List ref'!$A:$E,5,FALSE)</f>
        <v>#N/A</v>
      </c>
      <c r="C183" s="65" t="e">
        <f>VLOOKUP(D183,'Active-Bldg List ref'!$A:$B,2,FALSE)</f>
        <v>#N/A</v>
      </c>
      <c r="D183" s="65" t="e">
        <f>INDEX('Active-Bldg List ref'!$A:$A,MATCH(R183,'Active-Bldg List ref'!$C:$C,0))</f>
        <v>#N/A</v>
      </c>
      <c r="E183" s="65" t="e">
        <f>INDEX('Equip Group &amp; Type ref'!D:D,MATCH(U183,'Equip Group &amp; Type ref'!E:E,0))</f>
        <v>#N/A</v>
      </c>
      <c r="F183" s="66" t="e">
        <f>INDEX('Equip Group &amp; Type ref'!F:F,MATCH(V183,'Equip Group &amp; Type ref'!G:G,0))</f>
        <v>#N/A</v>
      </c>
      <c r="G183" s="83"/>
      <c r="H183" s="69" t="e">
        <f>INDEX('Equip Group &amp; Type ref'!$F:$H,MATCH(F183,'Equip Group &amp; Type ref'!$F:$F,0),MATCH(A183,'Equip Group &amp; Type ref'!$2:$2,0))</f>
        <v>#N/A</v>
      </c>
      <c r="I183" s="70" t="e">
        <f>VLOOKUP(F183,'Equip Group &amp; Type ref'!F:H,6,FALSE)</f>
        <v>#N/A</v>
      </c>
      <c r="J183" s="71" t="e">
        <f>CONCATENATE(D183,":",VLOOKUP(F183,'Equip Group &amp; Type ref'!F:G,2,FALSE),":",$W183)</f>
        <v>#N/A</v>
      </c>
      <c r="K183" s="84" t="e">
        <f t="shared" si="9"/>
        <v>#N/A</v>
      </c>
      <c r="L183" s="70" t="e">
        <f>INDEX('MFR_List ref'!$A:$A,MATCH($Z183,'MFR_List ref'!$B:$B,0))</f>
        <v>#N/A</v>
      </c>
      <c r="M183" s="76" t="e">
        <f t="shared" si="8"/>
        <v>#N/A</v>
      </c>
      <c r="N183" s="78"/>
      <c r="O183" s="85"/>
      <c r="P183" s="86"/>
      <c r="Q183" s="74"/>
      <c r="R183" s="35"/>
      <c r="S183" s="36"/>
      <c r="T183" s="98"/>
      <c r="U183" s="37"/>
      <c r="V183" s="37"/>
      <c r="W183" s="38"/>
      <c r="X183" s="38"/>
      <c r="Y183" s="38"/>
      <c r="Z183" s="35"/>
      <c r="AA183" s="40"/>
      <c r="AB183" s="41"/>
      <c r="AC183" s="42"/>
      <c r="AD183" s="34"/>
      <c r="AE183" s="39"/>
      <c r="AF183" s="39"/>
      <c r="AG183" s="39"/>
      <c r="AH183" s="34"/>
      <c r="AI183" s="39"/>
      <c r="AJ183" s="39"/>
      <c r="AK183" s="43"/>
      <c r="AL183" s="38"/>
      <c r="AM183" s="40"/>
      <c r="AN183" s="40"/>
      <c r="AO183" s="40"/>
      <c r="AP183" s="40"/>
      <c r="AQ183" s="39"/>
      <c r="AR183" s="39"/>
      <c r="AS183" s="39"/>
      <c r="AT183" s="39"/>
      <c r="AU183" s="39"/>
    </row>
    <row r="184" spans="1:47" s="26" customFormat="1" ht="39" customHeight="1" x14ac:dyDescent="0.25">
      <c r="A184" s="65" t="e">
        <f>VLOOKUP(D184,'Active-Bldg List ref'!$A:$E,4,FALSE)</f>
        <v>#N/A</v>
      </c>
      <c r="B184" s="65" t="e">
        <f>VLOOKUP(D184,'Active-Bldg List ref'!$A:$E,5,FALSE)</f>
        <v>#N/A</v>
      </c>
      <c r="C184" s="65" t="e">
        <f>VLOOKUP(D184,'Active-Bldg List ref'!$A:$B,2,FALSE)</f>
        <v>#N/A</v>
      </c>
      <c r="D184" s="65" t="e">
        <f>INDEX('Active-Bldg List ref'!$A:$A,MATCH(R184,'Active-Bldg List ref'!$C:$C,0))</f>
        <v>#N/A</v>
      </c>
      <c r="E184" s="65" t="e">
        <f>INDEX('Equip Group &amp; Type ref'!D:D,MATCH(U184,'Equip Group &amp; Type ref'!E:E,0))</f>
        <v>#N/A</v>
      </c>
      <c r="F184" s="66" t="e">
        <f>INDEX('Equip Group &amp; Type ref'!F:F,MATCH(V184,'Equip Group &amp; Type ref'!G:G,0))</f>
        <v>#N/A</v>
      </c>
      <c r="G184" s="83"/>
      <c r="H184" s="69" t="e">
        <f>INDEX('Equip Group &amp; Type ref'!$F:$H,MATCH(F184,'Equip Group &amp; Type ref'!$F:$F,0),MATCH(A184,'Equip Group &amp; Type ref'!$2:$2,0))</f>
        <v>#N/A</v>
      </c>
      <c r="I184" s="70" t="e">
        <f>VLOOKUP(F184,'Equip Group &amp; Type ref'!F:H,6,FALSE)</f>
        <v>#N/A</v>
      </c>
      <c r="J184" s="71" t="e">
        <f>CONCATENATE(D184,":",VLOOKUP(F184,'Equip Group &amp; Type ref'!F:G,2,FALSE),":",$W184)</f>
        <v>#N/A</v>
      </c>
      <c r="K184" s="84" t="e">
        <f t="shared" si="9"/>
        <v>#N/A</v>
      </c>
      <c r="L184" s="70" t="e">
        <f>INDEX('MFR_List ref'!$A:$A,MATCH($Z184,'MFR_List ref'!$B:$B,0))</f>
        <v>#N/A</v>
      </c>
      <c r="M184" s="76" t="e">
        <f t="shared" si="8"/>
        <v>#N/A</v>
      </c>
      <c r="N184" s="78"/>
      <c r="O184" s="85"/>
      <c r="P184" s="86"/>
      <c r="Q184" s="74"/>
      <c r="R184" s="35"/>
      <c r="S184" s="36"/>
      <c r="T184" s="98"/>
      <c r="U184" s="37"/>
      <c r="V184" s="37"/>
      <c r="W184" s="38"/>
      <c r="X184" s="38"/>
      <c r="Y184" s="38"/>
      <c r="Z184" s="35"/>
      <c r="AA184" s="40"/>
      <c r="AB184" s="41"/>
      <c r="AC184" s="42"/>
      <c r="AD184" s="34"/>
      <c r="AE184" s="39"/>
      <c r="AF184" s="39"/>
      <c r="AG184" s="39"/>
      <c r="AH184" s="34"/>
      <c r="AI184" s="39"/>
      <c r="AJ184" s="39"/>
      <c r="AK184" s="43"/>
      <c r="AL184" s="38"/>
      <c r="AM184" s="40"/>
      <c r="AN184" s="40"/>
      <c r="AO184" s="40"/>
      <c r="AP184" s="40"/>
      <c r="AQ184" s="39"/>
      <c r="AR184" s="39"/>
      <c r="AS184" s="39"/>
      <c r="AT184" s="39"/>
      <c r="AU184" s="39"/>
    </row>
    <row r="185" spans="1:47" s="26" customFormat="1" ht="39" customHeight="1" x14ac:dyDescent="0.25">
      <c r="A185" s="65" t="e">
        <f>VLOOKUP(D185,'Active-Bldg List ref'!$A:$E,4,FALSE)</f>
        <v>#N/A</v>
      </c>
      <c r="B185" s="65" t="e">
        <f>VLOOKUP(D185,'Active-Bldg List ref'!$A:$E,5,FALSE)</f>
        <v>#N/A</v>
      </c>
      <c r="C185" s="65" t="e">
        <f>VLOOKUP(D185,'Active-Bldg List ref'!$A:$B,2,FALSE)</f>
        <v>#N/A</v>
      </c>
      <c r="D185" s="65" t="e">
        <f>INDEX('Active-Bldg List ref'!$A:$A,MATCH(R185,'Active-Bldg List ref'!$C:$C,0))</f>
        <v>#N/A</v>
      </c>
      <c r="E185" s="65" t="e">
        <f>INDEX('Equip Group &amp; Type ref'!D:D,MATCH(U185,'Equip Group &amp; Type ref'!E:E,0))</f>
        <v>#N/A</v>
      </c>
      <c r="F185" s="66" t="e">
        <f>INDEX('Equip Group &amp; Type ref'!F:F,MATCH(V185,'Equip Group &amp; Type ref'!G:G,0))</f>
        <v>#N/A</v>
      </c>
      <c r="G185" s="83"/>
      <c r="H185" s="69" t="e">
        <f>INDEX('Equip Group &amp; Type ref'!$F:$H,MATCH(F185,'Equip Group &amp; Type ref'!$F:$F,0),MATCH(A185,'Equip Group &amp; Type ref'!$2:$2,0))</f>
        <v>#N/A</v>
      </c>
      <c r="I185" s="70" t="e">
        <f>VLOOKUP(F185,'Equip Group &amp; Type ref'!F:H,6,FALSE)</f>
        <v>#N/A</v>
      </c>
      <c r="J185" s="71" t="e">
        <f>CONCATENATE(D185,":",VLOOKUP(F185,'Equip Group &amp; Type ref'!F:G,2,FALSE),":",$W185)</f>
        <v>#N/A</v>
      </c>
      <c r="K185" s="84" t="e">
        <f t="shared" si="9"/>
        <v>#N/A</v>
      </c>
      <c r="L185" s="70" t="e">
        <f>INDEX('MFR_List ref'!$A:$A,MATCH($Z185,'MFR_List ref'!$B:$B,0))</f>
        <v>#N/A</v>
      </c>
      <c r="M185" s="76" t="e">
        <f t="shared" si="8"/>
        <v>#N/A</v>
      </c>
      <c r="N185" s="78"/>
      <c r="O185" s="85"/>
      <c r="P185" s="86"/>
      <c r="Q185" s="74"/>
      <c r="R185" s="35"/>
      <c r="S185" s="36"/>
      <c r="T185" s="98"/>
      <c r="U185" s="37"/>
      <c r="V185" s="37"/>
      <c r="W185" s="38"/>
      <c r="X185" s="38"/>
      <c r="Y185" s="38"/>
      <c r="Z185" s="35"/>
      <c r="AA185" s="40"/>
      <c r="AB185" s="41"/>
      <c r="AC185" s="42"/>
      <c r="AD185" s="34"/>
      <c r="AE185" s="39"/>
      <c r="AF185" s="39"/>
      <c r="AG185" s="39"/>
      <c r="AH185" s="34"/>
      <c r="AI185" s="39"/>
      <c r="AJ185" s="39"/>
      <c r="AK185" s="43"/>
      <c r="AL185" s="38"/>
      <c r="AM185" s="40"/>
      <c r="AN185" s="40"/>
      <c r="AO185" s="40"/>
      <c r="AP185" s="40"/>
      <c r="AQ185" s="39"/>
      <c r="AR185" s="39"/>
      <c r="AS185" s="39"/>
      <c r="AT185" s="39"/>
      <c r="AU185" s="39"/>
    </row>
    <row r="186" spans="1:47" s="26" customFormat="1" ht="39" customHeight="1" x14ac:dyDescent="0.25">
      <c r="A186" s="65" t="e">
        <f>VLOOKUP(D186,'Active-Bldg List ref'!$A:$E,4,FALSE)</f>
        <v>#N/A</v>
      </c>
      <c r="B186" s="65" t="e">
        <f>VLOOKUP(D186,'Active-Bldg List ref'!$A:$E,5,FALSE)</f>
        <v>#N/A</v>
      </c>
      <c r="C186" s="65" t="e">
        <f>VLOOKUP(D186,'Active-Bldg List ref'!$A:$B,2,FALSE)</f>
        <v>#N/A</v>
      </c>
      <c r="D186" s="65" t="e">
        <f>INDEX('Active-Bldg List ref'!$A:$A,MATCH(R186,'Active-Bldg List ref'!$C:$C,0))</f>
        <v>#N/A</v>
      </c>
      <c r="E186" s="65" t="e">
        <f>INDEX('Equip Group &amp; Type ref'!D:D,MATCH(U186,'Equip Group &amp; Type ref'!E:E,0))</f>
        <v>#N/A</v>
      </c>
      <c r="F186" s="66" t="e">
        <f>INDEX('Equip Group &amp; Type ref'!F:F,MATCH(V186,'Equip Group &amp; Type ref'!G:G,0))</f>
        <v>#N/A</v>
      </c>
      <c r="G186" s="83"/>
      <c r="H186" s="69" t="e">
        <f>INDEX('Equip Group &amp; Type ref'!$F:$H,MATCH(F186,'Equip Group &amp; Type ref'!$F:$F,0),MATCH(A186,'Equip Group &amp; Type ref'!$2:$2,0))</f>
        <v>#N/A</v>
      </c>
      <c r="I186" s="70" t="e">
        <f>VLOOKUP(F186,'Equip Group &amp; Type ref'!F:H,6,FALSE)</f>
        <v>#N/A</v>
      </c>
      <c r="J186" s="71" t="e">
        <f>CONCATENATE(D186,":",VLOOKUP(F186,'Equip Group &amp; Type ref'!F:G,2,FALSE),":",$W186)</f>
        <v>#N/A</v>
      </c>
      <c r="K186" s="84" t="e">
        <f t="shared" si="9"/>
        <v>#N/A</v>
      </c>
      <c r="L186" s="70" t="e">
        <f>INDEX('MFR_List ref'!$A:$A,MATCH($Z186,'MFR_List ref'!$B:$B,0))</f>
        <v>#N/A</v>
      </c>
      <c r="M186" s="76" t="e">
        <f t="shared" si="8"/>
        <v>#N/A</v>
      </c>
      <c r="N186" s="78"/>
      <c r="O186" s="85"/>
      <c r="P186" s="86"/>
      <c r="Q186" s="74"/>
      <c r="R186" s="35"/>
      <c r="S186" s="36"/>
      <c r="T186" s="98"/>
      <c r="U186" s="37"/>
      <c r="V186" s="37"/>
      <c r="W186" s="38"/>
      <c r="X186" s="38"/>
      <c r="Y186" s="38"/>
      <c r="Z186" s="35"/>
      <c r="AA186" s="40"/>
      <c r="AB186" s="41"/>
      <c r="AC186" s="42"/>
      <c r="AD186" s="34"/>
      <c r="AE186" s="39"/>
      <c r="AF186" s="39"/>
      <c r="AG186" s="39"/>
      <c r="AH186" s="34"/>
      <c r="AI186" s="39"/>
      <c r="AJ186" s="39"/>
      <c r="AK186" s="43"/>
      <c r="AL186" s="38"/>
      <c r="AM186" s="40"/>
      <c r="AN186" s="40"/>
      <c r="AO186" s="40"/>
      <c r="AP186" s="40"/>
      <c r="AQ186" s="39"/>
      <c r="AR186" s="39"/>
      <c r="AS186" s="39"/>
      <c r="AT186" s="39"/>
      <c r="AU186" s="39"/>
    </row>
    <row r="187" spans="1:47" s="26" customFormat="1" ht="39" customHeight="1" x14ac:dyDescent="0.25">
      <c r="A187" s="65" t="e">
        <f>VLOOKUP(D187,'Active-Bldg List ref'!$A:$E,4,FALSE)</f>
        <v>#N/A</v>
      </c>
      <c r="B187" s="65" t="e">
        <f>VLOOKUP(D187,'Active-Bldg List ref'!$A:$E,5,FALSE)</f>
        <v>#N/A</v>
      </c>
      <c r="C187" s="65" t="e">
        <f>VLOOKUP(D187,'Active-Bldg List ref'!$A:$B,2,FALSE)</f>
        <v>#N/A</v>
      </c>
      <c r="D187" s="65" t="e">
        <f>INDEX('Active-Bldg List ref'!$A:$A,MATCH(R187,'Active-Bldg List ref'!$C:$C,0))</f>
        <v>#N/A</v>
      </c>
      <c r="E187" s="65" t="e">
        <f>INDEX('Equip Group &amp; Type ref'!D:D,MATCH(U187,'Equip Group &amp; Type ref'!E:E,0))</f>
        <v>#N/A</v>
      </c>
      <c r="F187" s="66" t="e">
        <f>INDEX('Equip Group &amp; Type ref'!F:F,MATCH(V187,'Equip Group &amp; Type ref'!G:G,0))</f>
        <v>#N/A</v>
      </c>
      <c r="G187" s="83"/>
      <c r="H187" s="69" t="e">
        <f>INDEX('Equip Group &amp; Type ref'!$F:$H,MATCH(F187,'Equip Group &amp; Type ref'!$F:$F,0),MATCH(A187,'Equip Group &amp; Type ref'!$2:$2,0))</f>
        <v>#N/A</v>
      </c>
      <c r="I187" s="70" t="e">
        <f>VLOOKUP(F187,'Equip Group &amp; Type ref'!F:H,6,FALSE)</f>
        <v>#N/A</v>
      </c>
      <c r="J187" s="71" t="e">
        <f>CONCATENATE(D187,":",VLOOKUP(F187,'Equip Group &amp; Type ref'!F:G,2,FALSE),":",$W187)</f>
        <v>#N/A</v>
      </c>
      <c r="K187" s="84" t="e">
        <f t="shared" si="9"/>
        <v>#N/A</v>
      </c>
      <c r="L187" s="70" t="e">
        <f>INDEX('MFR_List ref'!$A:$A,MATCH($Z187,'MFR_List ref'!$B:$B,0))</f>
        <v>#N/A</v>
      </c>
      <c r="M187" s="76" t="e">
        <f t="shared" si="8"/>
        <v>#N/A</v>
      </c>
      <c r="N187" s="78"/>
      <c r="O187" s="85"/>
      <c r="P187" s="86"/>
      <c r="Q187" s="74"/>
      <c r="R187" s="35"/>
      <c r="S187" s="36"/>
      <c r="T187" s="98"/>
      <c r="U187" s="37"/>
      <c r="V187" s="37"/>
      <c r="W187" s="38"/>
      <c r="X187" s="38"/>
      <c r="Y187" s="38"/>
      <c r="Z187" s="35"/>
      <c r="AA187" s="40"/>
      <c r="AB187" s="41"/>
      <c r="AC187" s="42"/>
      <c r="AD187" s="34"/>
      <c r="AE187" s="39"/>
      <c r="AF187" s="39"/>
      <c r="AG187" s="39"/>
      <c r="AH187" s="34"/>
      <c r="AI187" s="39"/>
      <c r="AJ187" s="39"/>
      <c r="AK187" s="43"/>
      <c r="AL187" s="38"/>
      <c r="AM187" s="40"/>
      <c r="AN187" s="40"/>
      <c r="AO187" s="40"/>
      <c r="AP187" s="40"/>
      <c r="AQ187" s="39"/>
      <c r="AR187" s="39"/>
      <c r="AS187" s="39"/>
      <c r="AT187" s="39"/>
      <c r="AU187" s="39"/>
    </row>
    <row r="188" spans="1:47" s="26" customFormat="1" ht="39" customHeight="1" x14ac:dyDescent="0.25">
      <c r="A188" s="65" t="e">
        <f>VLOOKUP(D188,'Active-Bldg List ref'!$A:$E,4,FALSE)</f>
        <v>#N/A</v>
      </c>
      <c r="B188" s="65" t="e">
        <f>VLOOKUP(D188,'Active-Bldg List ref'!$A:$E,5,FALSE)</f>
        <v>#N/A</v>
      </c>
      <c r="C188" s="65" t="e">
        <f>VLOOKUP(D188,'Active-Bldg List ref'!$A:$B,2,FALSE)</f>
        <v>#N/A</v>
      </c>
      <c r="D188" s="65" t="e">
        <f>INDEX('Active-Bldg List ref'!$A:$A,MATCH(R188,'Active-Bldg List ref'!$C:$C,0))</f>
        <v>#N/A</v>
      </c>
      <c r="E188" s="65" t="e">
        <f>INDEX('Equip Group &amp; Type ref'!D:D,MATCH(U188,'Equip Group &amp; Type ref'!E:E,0))</f>
        <v>#N/A</v>
      </c>
      <c r="F188" s="66" t="e">
        <f>INDEX('Equip Group &amp; Type ref'!F:F,MATCH(V188,'Equip Group &amp; Type ref'!G:G,0))</f>
        <v>#N/A</v>
      </c>
      <c r="G188" s="83"/>
      <c r="H188" s="69" t="e">
        <f>INDEX('Equip Group &amp; Type ref'!$F:$H,MATCH(F188,'Equip Group &amp; Type ref'!$F:$F,0),MATCH(A188,'Equip Group &amp; Type ref'!$2:$2,0))</f>
        <v>#N/A</v>
      </c>
      <c r="I188" s="70" t="e">
        <f>VLOOKUP(F188,'Equip Group &amp; Type ref'!F:H,6,FALSE)</f>
        <v>#N/A</v>
      </c>
      <c r="J188" s="71" t="e">
        <f>CONCATENATE(D188,":",VLOOKUP(F188,'Equip Group &amp; Type ref'!F:G,2,FALSE),":",$W188)</f>
        <v>#N/A</v>
      </c>
      <c r="K188" s="84" t="e">
        <f t="shared" si="9"/>
        <v>#N/A</v>
      </c>
      <c r="L188" s="70" t="e">
        <f>INDEX('MFR_List ref'!$A:$A,MATCH($Z188,'MFR_List ref'!$B:$B,0))</f>
        <v>#N/A</v>
      </c>
      <c r="M188" s="76" t="e">
        <f t="shared" si="8"/>
        <v>#N/A</v>
      </c>
      <c r="N188" s="78"/>
      <c r="O188" s="85"/>
      <c r="P188" s="86"/>
      <c r="Q188" s="74"/>
      <c r="R188" s="35"/>
      <c r="S188" s="36"/>
      <c r="T188" s="98"/>
      <c r="U188" s="37"/>
      <c r="V188" s="37"/>
      <c r="W188" s="38"/>
      <c r="X188" s="38"/>
      <c r="Y188" s="38"/>
      <c r="Z188" s="35"/>
      <c r="AA188" s="40"/>
      <c r="AB188" s="41"/>
      <c r="AC188" s="42"/>
      <c r="AD188" s="34"/>
      <c r="AE188" s="39"/>
      <c r="AF188" s="39"/>
      <c r="AG188" s="39"/>
      <c r="AH188" s="34"/>
      <c r="AI188" s="39"/>
      <c r="AJ188" s="39"/>
      <c r="AK188" s="43"/>
      <c r="AL188" s="38"/>
      <c r="AM188" s="40"/>
      <c r="AN188" s="40"/>
      <c r="AO188" s="40"/>
      <c r="AP188" s="40"/>
      <c r="AQ188" s="39"/>
      <c r="AR188" s="39"/>
      <c r="AS188" s="39"/>
      <c r="AT188" s="39"/>
      <c r="AU188" s="39"/>
    </row>
    <row r="189" spans="1:47" s="26" customFormat="1" ht="39" customHeight="1" x14ac:dyDescent="0.25">
      <c r="A189" s="65" t="e">
        <f>VLOOKUP(D189,'Active-Bldg List ref'!$A:$E,4,FALSE)</f>
        <v>#N/A</v>
      </c>
      <c r="B189" s="65" t="e">
        <f>VLOOKUP(D189,'Active-Bldg List ref'!$A:$E,5,FALSE)</f>
        <v>#N/A</v>
      </c>
      <c r="C189" s="65" t="e">
        <f>VLOOKUP(D189,'Active-Bldg List ref'!$A:$B,2,FALSE)</f>
        <v>#N/A</v>
      </c>
      <c r="D189" s="65" t="e">
        <f>INDEX('Active-Bldg List ref'!$A:$A,MATCH(R189,'Active-Bldg List ref'!$C:$C,0))</f>
        <v>#N/A</v>
      </c>
      <c r="E189" s="65" t="e">
        <f>INDEX('Equip Group &amp; Type ref'!D:D,MATCH(U189,'Equip Group &amp; Type ref'!E:E,0))</f>
        <v>#N/A</v>
      </c>
      <c r="F189" s="66" t="e">
        <f>INDEX('Equip Group &amp; Type ref'!F:F,MATCH(V189,'Equip Group &amp; Type ref'!G:G,0))</f>
        <v>#N/A</v>
      </c>
      <c r="G189" s="83"/>
      <c r="H189" s="69" t="e">
        <f>INDEX('Equip Group &amp; Type ref'!$F:$H,MATCH(F189,'Equip Group &amp; Type ref'!$F:$F,0),MATCH(A189,'Equip Group &amp; Type ref'!$2:$2,0))</f>
        <v>#N/A</v>
      </c>
      <c r="I189" s="70" t="e">
        <f>VLOOKUP(F189,'Equip Group &amp; Type ref'!F:H,6,FALSE)</f>
        <v>#N/A</v>
      </c>
      <c r="J189" s="71" t="e">
        <f>CONCATENATE(D189,":",VLOOKUP(F189,'Equip Group &amp; Type ref'!F:G,2,FALSE),":",$W189)</f>
        <v>#N/A</v>
      </c>
      <c r="K189" s="84" t="e">
        <f t="shared" si="9"/>
        <v>#N/A</v>
      </c>
      <c r="L189" s="70" t="e">
        <f>INDEX('MFR_List ref'!$A:$A,MATCH($Z189,'MFR_List ref'!$B:$B,0))</f>
        <v>#N/A</v>
      </c>
      <c r="M189" s="76" t="e">
        <f t="shared" si="8"/>
        <v>#N/A</v>
      </c>
      <c r="N189" s="78"/>
      <c r="O189" s="85"/>
      <c r="P189" s="86"/>
      <c r="Q189" s="74"/>
      <c r="R189" s="35"/>
      <c r="S189" s="36"/>
      <c r="T189" s="98"/>
      <c r="U189" s="37"/>
      <c r="V189" s="37"/>
      <c r="W189" s="38"/>
      <c r="X189" s="38"/>
      <c r="Y189" s="38"/>
      <c r="Z189" s="35"/>
      <c r="AA189" s="40"/>
      <c r="AB189" s="41"/>
      <c r="AC189" s="42"/>
      <c r="AD189" s="34"/>
      <c r="AE189" s="39"/>
      <c r="AF189" s="39"/>
      <c r="AG189" s="39"/>
      <c r="AH189" s="34"/>
      <c r="AI189" s="39"/>
      <c r="AJ189" s="39"/>
      <c r="AK189" s="43"/>
      <c r="AL189" s="38"/>
      <c r="AM189" s="40"/>
      <c r="AN189" s="40"/>
      <c r="AO189" s="40"/>
      <c r="AP189" s="40"/>
      <c r="AQ189" s="39"/>
      <c r="AR189" s="39"/>
      <c r="AS189" s="39"/>
      <c r="AT189" s="39"/>
      <c r="AU189" s="39"/>
    </row>
    <row r="190" spans="1:47" s="26" customFormat="1" ht="39" customHeight="1" x14ac:dyDescent="0.25">
      <c r="A190" s="65" t="e">
        <f>VLOOKUP(D190,'Active-Bldg List ref'!$A:$E,4,FALSE)</f>
        <v>#N/A</v>
      </c>
      <c r="B190" s="65" t="e">
        <f>VLOOKUP(D190,'Active-Bldg List ref'!$A:$E,5,FALSE)</f>
        <v>#N/A</v>
      </c>
      <c r="C190" s="65" t="e">
        <f>VLOOKUP(D190,'Active-Bldg List ref'!$A:$B,2,FALSE)</f>
        <v>#N/A</v>
      </c>
      <c r="D190" s="65" t="e">
        <f>INDEX('Active-Bldg List ref'!$A:$A,MATCH(R190,'Active-Bldg List ref'!$C:$C,0))</f>
        <v>#N/A</v>
      </c>
      <c r="E190" s="65" t="e">
        <f>INDEX('Equip Group &amp; Type ref'!D:D,MATCH(U190,'Equip Group &amp; Type ref'!E:E,0))</f>
        <v>#N/A</v>
      </c>
      <c r="F190" s="66" t="e">
        <f>INDEX('Equip Group &amp; Type ref'!F:F,MATCH(V190,'Equip Group &amp; Type ref'!G:G,0))</f>
        <v>#N/A</v>
      </c>
      <c r="G190" s="83"/>
      <c r="H190" s="69" t="e">
        <f>INDEX('Equip Group &amp; Type ref'!$F:$H,MATCH(F190,'Equip Group &amp; Type ref'!$F:$F,0),MATCH(A190,'Equip Group &amp; Type ref'!$2:$2,0))</f>
        <v>#N/A</v>
      </c>
      <c r="I190" s="70" t="e">
        <f>VLOOKUP(F190,'Equip Group &amp; Type ref'!F:H,6,FALSE)</f>
        <v>#N/A</v>
      </c>
      <c r="J190" s="71" t="e">
        <f>CONCATENATE(D190,":",VLOOKUP(F190,'Equip Group &amp; Type ref'!F:G,2,FALSE),":",$W190)</f>
        <v>#N/A</v>
      </c>
      <c r="K190" s="84" t="e">
        <f t="shared" si="9"/>
        <v>#N/A</v>
      </c>
      <c r="L190" s="70" t="e">
        <f>INDEX('MFR_List ref'!$A:$A,MATCH($Z190,'MFR_List ref'!$B:$B,0))</f>
        <v>#N/A</v>
      </c>
      <c r="M190" s="76" t="e">
        <f t="shared" si="8"/>
        <v>#N/A</v>
      </c>
      <c r="N190" s="78"/>
      <c r="O190" s="85"/>
      <c r="P190" s="86"/>
      <c r="Q190" s="74"/>
      <c r="R190" s="35"/>
      <c r="S190" s="36"/>
      <c r="T190" s="98"/>
      <c r="U190" s="37"/>
      <c r="V190" s="37"/>
      <c r="W190" s="38"/>
      <c r="X190" s="38"/>
      <c r="Y190" s="38"/>
      <c r="Z190" s="35"/>
      <c r="AA190" s="40"/>
      <c r="AB190" s="41"/>
      <c r="AC190" s="42"/>
      <c r="AD190" s="34"/>
      <c r="AE190" s="39"/>
      <c r="AF190" s="39"/>
      <c r="AG190" s="39"/>
      <c r="AH190" s="34"/>
      <c r="AI190" s="39"/>
      <c r="AJ190" s="39"/>
      <c r="AK190" s="43"/>
      <c r="AL190" s="38"/>
      <c r="AM190" s="40"/>
      <c r="AN190" s="40"/>
      <c r="AO190" s="40"/>
      <c r="AP190" s="40"/>
      <c r="AQ190" s="39"/>
      <c r="AR190" s="39"/>
      <c r="AS190" s="39"/>
      <c r="AT190" s="39"/>
      <c r="AU190" s="39"/>
    </row>
    <row r="191" spans="1:47" s="26" customFormat="1" ht="39" customHeight="1" x14ac:dyDescent="0.25">
      <c r="A191" s="65" t="e">
        <f>VLOOKUP(D191,'Active-Bldg List ref'!$A:$E,4,FALSE)</f>
        <v>#N/A</v>
      </c>
      <c r="B191" s="65" t="e">
        <f>VLOOKUP(D191,'Active-Bldg List ref'!$A:$E,5,FALSE)</f>
        <v>#N/A</v>
      </c>
      <c r="C191" s="65" t="e">
        <f>VLOOKUP(D191,'Active-Bldg List ref'!$A:$B,2,FALSE)</f>
        <v>#N/A</v>
      </c>
      <c r="D191" s="65" t="e">
        <f>INDEX('Active-Bldg List ref'!$A:$A,MATCH(R191,'Active-Bldg List ref'!$C:$C,0))</f>
        <v>#N/A</v>
      </c>
      <c r="E191" s="65" t="e">
        <f>INDEX('Equip Group &amp; Type ref'!D:D,MATCH(U191,'Equip Group &amp; Type ref'!E:E,0))</f>
        <v>#N/A</v>
      </c>
      <c r="F191" s="66" t="e">
        <f>INDEX('Equip Group &amp; Type ref'!F:F,MATCH(V191,'Equip Group &amp; Type ref'!G:G,0))</f>
        <v>#N/A</v>
      </c>
      <c r="G191" s="83"/>
      <c r="H191" s="69" t="e">
        <f>INDEX('Equip Group &amp; Type ref'!$F:$H,MATCH(F191,'Equip Group &amp; Type ref'!$F:$F,0),MATCH(A191,'Equip Group &amp; Type ref'!$2:$2,0))</f>
        <v>#N/A</v>
      </c>
      <c r="I191" s="70" t="e">
        <f>VLOOKUP(F191,'Equip Group &amp; Type ref'!F:H,6,FALSE)</f>
        <v>#N/A</v>
      </c>
      <c r="J191" s="71" t="e">
        <f>CONCATENATE(D191,":",VLOOKUP(F191,'Equip Group &amp; Type ref'!F:G,2,FALSE),":",$W191)</f>
        <v>#N/A</v>
      </c>
      <c r="K191" s="84" t="e">
        <f t="shared" si="9"/>
        <v>#N/A</v>
      </c>
      <c r="L191" s="70" t="e">
        <f>INDEX('MFR_List ref'!$A:$A,MATCH($Z191,'MFR_List ref'!$B:$B,0))</f>
        <v>#N/A</v>
      </c>
      <c r="M191" s="76" t="e">
        <f t="shared" si="8"/>
        <v>#N/A</v>
      </c>
      <c r="N191" s="78"/>
      <c r="O191" s="85"/>
      <c r="P191" s="86"/>
      <c r="Q191" s="74"/>
      <c r="R191" s="35"/>
      <c r="S191" s="36"/>
      <c r="T191" s="98"/>
      <c r="U191" s="37"/>
      <c r="V191" s="37"/>
      <c r="W191" s="38"/>
      <c r="X191" s="38"/>
      <c r="Y191" s="38"/>
      <c r="Z191" s="35"/>
      <c r="AA191" s="40"/>
      <c r="AB191" s="41"/>
      <c r="AC191" s="42"/>
      <c r="AD191" s="34"/>
      <c r="AE191" s="39"/>
      <c r="AF191" s="39"/>
      <c r="AG191" s="39"/>
      <c r="AH191" s="34"/>
      <c r="AI191" s="39"/>
      <c r="AJ191" s="39"/>
      <c r="AK191" s="43"/>
      <c r="AL191" s="38"/>
      <c r="AM191" s="40"/>
      <c r="AN191" s="40"/>
      <c r="AO191" s="40"/>
      <c r="AP191" s="40"/>
      <c r="AQ191" s="39"/>
      <c r="AR191" s="39"/>
      <c r="AS191" s="39"/>
      <c r="AT191" s="39"/>
      <c r="AU191" s="39"/>
    </row>
    <row r="192" spans="1:47" s="26" customFormat="1" ht="39" customHeight="1" x14ac:dyDescent="0.25">
      <c r="A192" s="65" t="e">
        <f>VLOOKUP(D192,'Active-Bldg List ref'!$A:$E,4,FALSE)</f>
        <v>#N/A</v>
      </c>
      <c r="B192" s="65" t="e">
        <f>VLOOKUP(D192,'Active-Bldg List ref'!$A:$E,5,FALSE)</f>
        <v>#N/A</v>
      </c>
      <c r="C192" s="65" t="e">
        <f>VLOOKUP(D192,'Active-Bldg List ref'!$A:$B,2,FALSE)</f>
        <v>#N/A</v>
      </c>
      <c r="D192" s="65" t="e">
        <f>INDEX('Active-Bldg List ref'!$A:$A,MATCH(R192,'Active-Bldg List ref'!$C:$C,0))</f>
        <v>#N/A</v>
      </c>
      <c r="E192" s="65" t="e">
        <f>INDEX('Equip Group &amp; Type ref'!D:D,MATCH(U192,'Equip Group &amp; Type ref'!E:E,0))</f>
        <v>#N/A</v>
      </c>
      <c r="F192" s="66" t="e">
        <f>INDEX('Equip Group &amp; Type ref'!F:F,MATCH(V192,'Equip Group &amp; Type ref'!G:G,0))</f>
        <v>#N/A</v>
      </c>
      <c r="G192" s="83"/>
      <c r="H192" s="69" t="e">
        <f>INDEX('Equip Group &amp; Type ref'!$F:$H,MATCH(F192,'Equip Group &amp; Type ref'!$F:$F,0),MATCH(A192,'Equip Group &amp; Type ref'!$2:$2,0))</f>
        <v>#N/A</v>
      </c>
      <c r="I192" s="70" t="e">
        <f>VLOOKUP(F192,'Equip Group &amp; Type ref'!F:H,6,FALSE)</f>
        <v>#N/A</v>
      </c>
      <c r="J192" s="71" t="e">
        <f>CONCATENATE(D192,":",VLOOKUP(F192,'Equip Group &amp; Type ref'!F:G,2,FALSE),":",$W192)</f>
        <v>#N/A</v>
      </c>
      <c r="K192" s="84" t="e">
        <f t="shared" si="9"/>
        <v>#N/A</v>
      </c>
      <c r="L192" s="70" t="e">
        <f>INDEX('MFR_List ref'!$A:$A,MATCH($Z192,'MFR_List ref'!$B:$B,0))</f>
        <v>#N/A</v>
      </c>
      <c r="M192" s="76" t="e">
        <f t="shared" si="8"/>
        <v>#N/A</v>
      </c>
      <c r="N192" s="78"/>
      <c r="O192" s="85"/>
      <c r="P192" s="86"/>
      <c r="Q192" s="74"/>
      <c r="R192" s="35"/>
      <c r="S192" s="36"/>
      <c r="T192" s="98"/>
      <c r="U192" s="37"/>
      <c r="V192" s="37"/>
      <c r="W192" s="38"/>
      <c r="X192" s="38"/>
      <c r="Y192" s="38"/>
      <c r="Z192" s="35"/>
      <c r="AA192" s="40"/>
      <c r="AB192" s="41"/>
      <c r="AC192" s="42"/>
      <c r="AD192" s="34"/>
      <c r="AE192" s="39"/>
      <c r="AF192" s="39"/>
      <c r="AG192" s="39"/>
      <c r="AH192" s="34"/>
      <c r="AI192" s="39"/>
      <c r="AJ192" s="39"/>
      <c r="AK192" s="43"/>
      <c r="AL192" s="38"/>
      <c r="AM192" s="40"/>
      <c r="AN192" s="40"/>
      <c r="AO192" s="40"/>
      <c r="AP192" s="40"/>
      <c r="AQ192" s="39"/>
      <c r="AR192" s="39"/>
      <c r="AS192" s="39"/>
      <c r="AT192" s="39"/>
      <c r="AU192" s="39"/>
    </row>
    <row r="193" spans="1:47" s="26" customFormat="1" ht="39" customHeight="1" x14ac:dyDescent="0.25">
      <c r="A193" s="65" t="e">
        <f>VLOOKUP(D193,'Active-Bldg List ref'!$A:$E,4,FALSE)</f>
        <v>#N/A</v>
      </c>
      <c r="B193" s="65" t="e">
        <f>VLOOKUP(D193,'Active-Bldg List ref'!$A:$E,5,FALSE)</f>
        <v>#N/A</v>
      </c>
      <c r="C193" s="65" t="e">
        <f>VLOOKUP(D193,'Active-Bldg List ref'!$A:$B,2,FALSE)</f>
        <v>#N/A</v>
      </c>
      <c r="D193" s="65" t="e">
        <f>INDEX('Active-Bldg List ref'!$A:$A,MATCH(R193,'Active-Bldg List ref'!$C:$C,0))</f>
        <v>#N/A</v>
      </c>
      <c r="E193" s="65" t="e">
        <f>INDEX('Equip Group &amp; Type ref'!D:D,MATCH(U193,'Equip Group &amp; Type ref'!E:E,0))</f>
        <v>#N/A</v>
      </c>
      <c r="F193" s="66" t="e">
        <f>INDEX('Equip Group &amp; Type ref'!F:F,MATCH(V193,'Equip Group &amp; Type ref'!G:G,0))</f>
        <v>#N/A</v>
      </c>
      <c r="G193" s="83"/>
      <c r="H193" s="69" t="e">
        <f>INDEX('Equip Group &amp; Type ref'!$F:$H,MATCH(F193,'Equip Group &amp; Type ref'!$F:$F,0),MATCH(A193,'Equip Group &amp; Type ref'!$2:$2,0))</f>
        <v>#N/A</v>
      </c>
      <c r="I193" s="70" t="e">
        <f>VLOOKUP(F193,'Equip Group &amp; Type ref'!F:H,6,FALSE)</f>
        <v>#N/A</v>
      </c>
      <c r="J193" s="71" t="e">
        <f>CONCATENATE(D193,":",VLOOKUP(F193,'Equip Group &amp; Type ref'!F:G,2,FALSE),":",$W193)</f>
        <v>#N/A</v>
      </c>
      <c r="K193" s="84" t="e">
        <f t="shared" si="9"/>
        <v>#N/A</v>
      </c>
      <c r="L193" s="70" t="e">
        <f>INDEX('MFR_List ref'!$A:$A,MATCH($Z193,'MFR_List ref'!$B:$B,0))</f>
        <v>#N/A</v>
      </c>
      <c r="M193" s="76" t="e">
        <f t="shared" si="8"/>
        <v>#N/A</v>
      </c>
      <c r="N193" s="78"/>
      <c r="O193" s="85"/>
      <c r="P193" s="86"/>
      <c r="Q193" s="74"/>
      <c r="R193" s="35"/>
      <c r="S193" s="36"/>
      <c r="T193" s="98"/>
      <c r="U193" s="37"/>
      <c r="V193" s="37"/>
      <c r="W193" s="38"/>
      <c r="X193" s="38"/>
      <c r="Y193" s="38"/>
      <c r="Z193" s="35"/>
      <c r="AA193" s="40"/>
      <c r="AB193" s="41"/>
      <c r="AC193" s="42"/>
      <c r="AD193" s="34"/>
      <c r="AE193" s="39"/>
      <c r="AF193" s="39"/>
      <c r="AG193" s="39"/>
      <c r="AH193" s="34"/>
      <c r="AI193" s="39"/>
      <c r="AJ193" s="39"/>
      <c r="AK193" s="43"/>
      <c r="AL193" s="38"/>
      <c r="AM193" s="40"/>
      <c r="AN193" s="40"/>
      <c r="AO193" s="40"/>
      <c r="AP193" s="40"/>
      <c r="AQ193" s="39"/>
      <c r="AR193" s="39"/>
      <c r="AS193" s="39"/>
      <c r="AT193" s="39"/>
      <c r="AU193" s="39"/>
    </row>
    <row r="194" spans="1:47" s="26" customFormat="1" ht="39" customHeight="1" x14ac:dyDescent="0.25">
      <c r="A194" s="65" t="e">
        <f>VLOOKUP(D194,'Active-Bldg List ref'!$A:$E,4,FALSE)</f>
        <v>#N/A</v>
      </c>
      <c r="B194" s="65" t="e">
        <f>VLOOKUP(D194,'Active-Bldg List ref'!$A:$E,5,FALSE)</f>
        <v>#N/A</v>
      </c>
      <c r="C194" s="65" t="e">
        <f>VLOOKUP(D194,'Active-Bldg List ref'!$A:$B,2,FALSE)</f>
        <v>#N/A</v>
      </c>
      <c r="D194" s="65" t="e">
        <f>INDEX('Active-Bldg List ref'!$A:$A,MATCH(R194,'Active-Bldg List ref'!$C:$C,0))</f>
        <v>#N/A</v>
      </c>
      <c r="E194" s="65" t="e">
        <f>INDEX('Equip Group &amp; Type ref'!D:D,MATCH(U194,'Equip Group &amp; Type ref'!E:E,0))</f>
        <v>#N/A</v>
      </c>
      <c r="F194" s="66" t="e">
        <f>INDEX('Equip Group &amp; Type ref'!F:F,MATCH(V194,'Equip Group &amp; Type ref'!G:G,0))</f>
        <v>#N/A</v>
      </c>
      <c r="G194" s="83"/>
      <c r="H194" s="69" t="e">
        <f>INDEX('Equip Group &amp; Type ref'!$F:$H,MATCH(F194,'Equip Group &amp; Type ref'!$F:$F,0),MATCH(A194,'Equip Group &amp; Type ref'!$2:$2,0))</f>
        <v>#N/A</v>
      </c>
      <c r="I194" s="70" t="e">
        <f>VLOOKUP(F194,'Equip Group &amp; Type ref'!F:H,6,FALSE)</f>
        <v>#N/A</v>
      </c>
      <c r="J194" s="71" t="e">
        <f>CONCATENATE(D194,":",VLOOKUP(F194,'Equip Group &amp; Type ref'!F:G,2,FALSE),":",$W194)</f>
        <v>#N/A</v>
      </c>
      <c r="K194" s="84" t="e">
        <f t="shared" si="9"/>
        <v>#N/A</v>
      </c>
      <c r="L194" s="70" t="e">
        <f>INDEX('MFR_List ref'!$A:$A,MATCH($Z194,'MFR_List ref'!$B:$B,0))</f>
        <v>#N/A</v>
      </c>
      <c r="M194" s="76" t="e">
        <f t="shared" si="8"/>
        <v>#N/A</v>
      </c>
      <c r="N194" s="78"/>
      <c r="O194" s="85"/>
      <c r="P194" s="86"/>
      <c r="Q194" s="74"/>
      <c r="R194" s="35"/>
      <c r="S194" s="36"/>
      <c r="T194" s="98"/>
      <c r="U194" s="37"/>
      <c r="V194" s="37"/>
      <c r="W194" s="38"/>
      <c r="X194" s="38"/>
      <c r="Y194" s="38"/>
      <c r="Z194" s="35"/>
      <c r="AA194" s="40"/>
      <c r="AB194" s="41"/>
      <c r="AC194" s="42"/>
      <c r="AD194" s="34"/>
      <c r="AE194" s="39"/>
      <c r="AF194" s="39"/>
      <c r="AG194" s="39"/>
      <c r="AH194" s="34"/>
      <c r="AI194" s="39"/>
      <c r="AJ194" s="39"/>
      <c r="AK194" s="43"/>
      <c r="AL194" s="38"/>
      <c r="AM194" s="40"/>
      <c r="AN194" s="40"/>
      <c r="AO194" s="40"/>
      <c r="AP194" s="40"/>
      <c r="AQ194" s="39"/>
      <c r="AR194" s="39"/>
      <c r="AS194" s="39"/>
      <c r="AT194" s="39"/>
      <c r="AU194" s="39"/>
    </row>
    <row r="195" spans="1:47" s="26" customFormat="1" ht="39" customHeight="1" x14ac:dyDescent="0.25">
      <c r="A195" s="65" t="e">
        <f>VLOOKUP(D195,'Active-Bldg List ref'!$A:$E,4,FALSE)</f>
        <v>#N/A</v>
      </c>
      <c r="B195" s="65" t="e">
        <f>VLOOKUP(D195,'Active-Bldg List ref'!$A:$E,5,FALSE)</f>
        <v>#N/A</v>
      </c>
      <c r="C195" s="65" t="e">
        <f>VLOOKUP(D195,'Active-Bldg List ref'!$A:$B,2,FALSE)</f>
        <v>#N/A</v>
      </c>
      <c r="D195" s="65" t="e">
        <f>INDEX('Active-Bldg List ref'!$A:$A,MATCH(R195,'Active-Bldg List ref'!$C:$C,0))</f>
        <v>#N/A</v>
      </c>
      <c r="E195" s="65" t="e">
        <f>INDEX('Equip Group &amp; Type ref'!D:D,MATCH(U195,'Equip Group &amp; Type ref'!E:E,0))</f>
        <v>#N/A</v>
      </c>
      <c r="F195" s="66" t="e">
        <f>INDEX('Equip Group &amp; Type ref'!F:F,MATCH(V195,'Equip Group &amp; Type ref'!G:G,0))</f>
        <v>#N/A</v>
      </c>
      <c r="G195" s="83"/>
      <c r="H195" s="69" t="e">
        <f>INDEX('Equip Group &amp; Type ref'!$F:$H,MATCH(F195,'Equip Group &amp; Type ref'!$F:$F,0),MATCH(A195,'Equip Group &amp; Type ref'!$2:$2,0))</f>
        <v>#N/A</v>
      </c>
      <c r="I195" s="70" t="e">
        <f>VLOOKUP(F195,'Equip Group &amp; Type ref'!F:H,6,FALSE)</f>
        <v>#N/A</v>
      </c>
      <c r="J195" s="71" t="e">
        <f>CONCATENATE(D195,":",VLOOKUP(F195,'Equip Group &amp; Type ref'!F:G,2,FALSE),":",$W195)</f>
        <v>#N/A</v>
      </c>
      <c r="K195" s="84" t="e">
        <f t="shared" si="9"/>
        <v>#N/A</v>
      </c>
      <c r="L195" s="70" t="e">
        <f>INDEX('MFR_List ref'!$A:$A,MATCH($Z195,'MFR_List ref'!$B:$B,0))</f>
        <v>#N/A</v>
      </c>
      <c r="M195" s="76" t="e">
        <f t="shared" si="8"/>
        <v>#N/A</v>
      </c>
      <c r="N195" s="78"/>
      <c r="O195" s="85"/>
      <c r="P195" s="86"/>
      <c r="Q195" s="74"/>
      <c r="R195" s="35"/>
      <c r="S195" s="36"/>
      <c r="T195" s="98"/>
      <c r="U195" s="37"/>
      <c r="V195" s="37"/>
      <c r="W195" s="38"/>
      <c r="X195" s="38"/>
      <c r="Y195" s="38"/>
      <c r="Z195" s="35"/>
      <c r="AA195" s="40"/>
      <c r="AB195" s="41"/>
      <c r="AC195" s="42"/>
      <c r="AD195" s="34"/>
      <c r="AE195" s="39"/>
      <c r="AF195" s="39"/>
      <c r="AG195" s="39"/>
      <c r="AH195" s="34"/>
      <c r="AI195" s="39"/>
      <c r="AJ195" s="39"/>
      <c r="AK195" s="43"/>
      <c r="AL195" s="38"/>
      <c r="AM195" s="40"/>
      <c r="AN195" s="40"/>
      <c r="AO195" s="40"/>
      <c r="AP195" s="40"/>
      <c r="AQ195" s="39"/>
      <c r="AR195" s="39"/>
      <c r="AS195" s="39"/>
      <c r="AT195" s="39"/>
      <c r="AU195" s="39"/>
    </row>
    <row r="196" spans="1:47" s="26" customFormat="1" ht="39" customHeight="1" x14ac:dyDescent="0.25">
      <c r="A196" s="65" t="e">
        <f>VLOOKUP(D196,'Active-Bldg List ref'!$A:$E,4,FALSE)</f>
        <v>#N/A</v>
      </c>
      <c r="B196" s="65" t="e">
        <f>VLOOKUP(D196,'Active-Bldg List ref'!$A:$E,5,FALSE)</f>
        <v>#N/A</v>
      </c>
      <c r="C196" s="65" t="e">
        <f>VLOOKUP(D196,'Active-Bldg List ref'!$A:$B,2,FALSE)</f>
        <v>#N/A</v>
      </c>
      <c r="D196" s="65" t="e">
        <f>INDEX('Active-Bldg List ref'!$A:$A,MATCH(R196,'Active-Bldg List ref'!$C:$C,0))</f>
        <v>#N/A</v>
      </c>
      <c r="E196" s="65" t="e">
        <f>INDEX('Equip Group &amp; Type ref'!D:D,MATCH(U196,'Equip Group &amp; Type ref'!E:E,0))</f>
        <v>#N/A</v>
      </c>
      <c r="F196" s="66" t="e">
        <f>INDEX('Equip Group &amp; Type ref'!F:F,MATCH(V196,'Equip Group &amp; Type ref'!G:G,0))</f>
        <v>#N/A</v>
      </c>
      <c r="G196" s="83"/>
      <c r="H196" s="69" t="e">
        <f>INDEX('Equip Group &amp; Type ref'!$F:$H,MATCH(F196,'Equip Group &amp; Type ref'!$F:$F,0),MATCH(A196,'Equip Group &amp; Type ref'!$2:$2,0))</f>
        <v>#N/A</v>
      </c>
      <c r="I196" s="70" t="e">
        <f>VLOOKUP(F196,'Equip Group &amp; Type ref'!F:H,6,FALSE)</f>
        <v>#N/A</v>
      </c>
      <c r="J196" s="71" t="e">
        <f>CONCATENATE(D196,":",VLOOKUP(F196,'Equip Group &amp; Type ref'!F:G,2,FALSE),":",$W196)</f>
        <v>#N/A</v>
      </c>
      <c r="K196" s="84" t="e">
        <f t="shared" si="9"/>
        <v>#N/A</v>
      </c>
      <c r="L196" s="70" t="e">
        <f>INDEX('MFR_List ref'!$A:$A,MATCH($Z196,'MFR_List ref'!$B:$B,0))</f>
        <v>#N/A</v>
      </c>
      <c r="M196" s="76" t="e">
        <f t="shared" si="8"/>
        <v>#N/A</v>
      </c>
      <c r="N196" s="78"/>
      <c r="O196" s="85"/>
      <c r="P196" s="86"/>
      <c r="Q196" s="74"/>
      <c r="R196" s="35"/>
      <c r="S196" s="36"/>
      <c r="T196" s="98"/>
      <c r="U196" s="37"/>
      <c r="V196" s="37"/>
      <c r="W196" s="38"/>
      <c r="X196" s="38"/>
      <c r="Y196" s="38"/>
      <c r="Z196" s="35"/>
      <c r="AA196" s="40"/>
      <c r="AB196" s="41"/>
      <c r="AC196" s="42"/>
      <c r="AD196" s="34"/>
      <c r="AE196" s="39"/>
      <c r="AF196" s="39"/>
      <c r="AG196" s="39"/>
      <c r="AH196" s="34"/>
      <c r="AI196" s="39"/>
      <c r="AJ196" s="39"/>
      <c r="AK196" s="43"/>
      <c r="AL196" s="38"/>
      <c r="AM196" s="40"/>
      <c r="AN196" s="40"/>
      <c r="AO196" s="40"/>
      <c r="AP196" s="40"/>
      <c r="AQ196" s="39"/>
      <c r="AR196" s="39"/>
      <c r="AS196" s="39"/>
      <c r="AT196" s="39"/>
      <c r="AU196" s="39"/>
    </row>
    <row r="197" spans="1:47" s="26" customFormat="1" ht="39" customHeight="1" x14ac:dyDescent="0.25">
      <c r="A197" s="65" t="e">
        <f>VLOOKUP(D197,'Active-Bldg List ref'!$A:$E,4,FALSE)</f>
        <v>#N/A</v>
      </c>
      <c r="B197" s="65" t="e">
        <f>VLOOKUP(D197,'Active-Bldg List ref'!$A:$E,5,FALSE)</f>
        <v>#N/A</v>
      </c>
      <c r="C197" s="65" t="e">
        <f>VLOOKUP(D197,'Active-Bldg List ref'!$A:$B,2,FALSE)</f>
        <v>#N/A</v>
      </c>
      <c r="D197" s="65" t="e">
        <f>INDEX('Active-Bldg List ref'!$A:$A,MATCH(R197,'Active-Bldg List ref'!$C:$C,0))</f>
        <v>#N/A</v>
      </c>
      <c r="E197" s="65" t="e">
        <f>INDEX('Equip Group &amp; Type ref'!D:D,MATCH(U197,'Equip Group &amp; Type ref'!E:E,0))</f>
        <v>#N/A</v>
      </c>
      <c r="F197" s="66" t="e">
        <f>INDEX('Equip Group &amp; Type ref'!F:F,MATCH(V197,'Equip Group &amp; Type ref'!G:G,0))</f>
        <v>#N/A</v>
      </c>
      <c r="G197" s="83"/>
      <c r="H197" s="69" t="e">
        <f>INDEX('Equip Group &amp; Type ref'!$F:$H,MATCH(F197,'Equip Group &amp; Type ref'!$F:$F,0),MATCH(A197,'Equip Group &amp; Type ref'!$2:$2,0))</f>
        <v>#N/A</v>
      </c>
      <c r="I197" s="70" t="e">
        <f>VLOOKUP(F197,'Equip Group &amp; Type ref'!F:H,6,FALSE)</f>
        <v>#N/A</v>
      </c>
      <c r="J197" s="71" t="e">
        <f>CONCATENATE(D197,":",VLOOKUP(F197,'Equip Group &amp; Type ref'!F:G,2,FALSE),":",$W197)</f>
        <v>#N/A</v>
      </c>
      <c r="K197" s="84" t="e">
        <f t="shared" si="9"/>
        <v>#N/A</v>
      </c>
      <c r="L197" s="70" t="e">
        <f>INDEX('MFR_List ref'!$A:$A,MATCH($Z197,'MFR_List ref'!$B:$B,0))</f>
        <v>#N/A</v>
      </c>
      <c r="M197" s="76" t="e">
        <f t="shared" si="8"/>
        <v>#N/A</v>
      </c>
      <c r="N197" s="78"/>
      <c r="O197" s="85"/>
      <c r="P197" s="86"/>
      <c r="Q197" s="74"/>
      <c r="R197" s="35"/>
      <c r="S197" s="36"/>
      <c r="T197" s="98"/>
      <c r="U197" s="37"/>
      <c r="V197" s="37"/>
      <c r="W197" s="38"/>
      <c r="X197" s="38"/>
      <c r="Y197" s="38"/>
      <c r="Z197" s="35"/>
      <c r="AA197" s="40"/>
      <c r="AB197" s="41"/>
      <c r="AC197" s="42"/>
      <c r="AD197" s="34"/>
      <c r="AE197" s="39"/>
      <c r="AF197" s="39"/>
      <c r="AG197" s="39"/>
      <c r="AH197" s="34"/>
      <c r="AI197" s="39"/>
      <c r="AJ197" s="39"/>
      <c r="AK197" s="43"/>
      <c r="AL197" s="38"/>
      <c r="AM197" s="40"/>
      <c r="AN197" s="40"/>
      <c r="AO197" s="40"/>
      <c r="AP197" s="40"/>
      <c r="AQ197" s="39"/>
      <c r="AR197" s="39"/>
      <c r="AS197" s="39"/>
      <c r="AT197" s="39"/>
      <c r="AU197" s="39"/>
    </row>
    <row r="198" spans="1:47" s="26" customFormat="1" ht="39" customHeight="1" x14ac:dyDescent="0.25">
      <c r="A198" s="65" t="e">
        <f>VLOOKUP(D198,'Active-Bldg List ref'!$A:$E,4,FALSE)</f>
        <v>#N/A</v>
      </c>
      <c r="B198" s="65" t="e">
        <f>VLOOKUP(D198,'Active-Bldg List ref'!$A:$E,5,FALSE)</f>
        <v>#N/A</v>
      </c>
      <c r="C198" s="65" t="e">
        <f>VLOOKUP(D198,'Active-Bldg List ref'!$A:$B,2,FALSE)</f>
        <v>#N/A</v>
      </c>
      <c r="D198" s="65" t="e">
        <f>INDEX('Active-Bldg List ref'!$A:$A,MATCH(R198,'Active-Bldg List ref'!$C:$C,0))</f>
        <v>#N/A</v>
      </c>
      <c r="E198" s="65" t="e">
        <f>INDEX('Equip Group &amp; Type ref'!D:D,MATCH(U198,'Equip Group &amp; Type ref'!E:E,0))</f>
        <v>#N/A</v>
      </c>
      <c r="F198" s="66" t="e">
        <f>INDEX('Equip Group &amp; Type ref'!F:F,MATCH(V198,'Equip Group &amp; Type ref'!G:G,0))</f>
        <v>#N/A</v>
      </c>
      <c r="G198" s="83"/>
      <c r="H198" s="69" t="e">
        <f>INDEX('Equip Group &amp; Type ref'!$F:$H,MATCH(F198,'Equip Group &amp; Type ref'!$F:$F,0),MATCH(A198,'Equip Group &amp; Type ref'!$2:$2,0))</f>
        <v>#N/A</v>
      </c>
      <c r="I198" s="70" t="e">
        <f>VLOOKUP(F198,'Equip Group &amp; Type ref'!F:H,6,FALSE)</f>
        <v>#N/A</v>
      </c>
      <c r="J198" s="71" t="e">
        <f>CONCATENATE(D198,":",VLOOKUP(F198,'Equip Group &amp; Type ref'!F:G,2,FALSE),":",$W198)</f>
        <v>#N/A</v>
      </c>
      <c r="K198" s="84" t="e">
        <f t="shared" si="9"/>
        <v>#N/A</v>
      </c>
      <c r="L198" s="70" t="e">
        <f>INDEX('MFR_List ref'!$A:$A,MATCH($Z198,'MFR_List ref'!$B:$B,0))</f>
        <v>#N/A</v>
      </c>
      <c r="M198" s="76" t="e">
        <f t="shared" si="8"/>
        <v>#N/A</v>
      </c>
      <c r="N198" s="78"/>
      <c r="O198" s="85"/>
      <c r="P198" s="86"/>
      <c r="Q198" s="74"/>
      <c r="R198" s="35"/>
      <c r="S198" s="36"/>
      <c r="T198" s="98"/>
      <c r="U198" s="37"/>
      <c r="V198" s="37"/>
      <c r="W198" s="38"/>
      <c r="X198" s="38"/>
      <c r="Y198" s="38"/>
      <c r="Z198" s="35"/>
      <c r="AA198" s="40"/>
      <c r="AB198" s="41"/>
      <c r="AC198" s="42"/>
      <c r="AD198" s="34"/>
      <c r="AE198" s="39"/>
      <c r="AF198" s="39"/>
      <c r="AG198" s="39"/>
      <c r="AH198" s="34"/>
      <c r="AI198" s="39"/>
      <c r="AJ198" s="39"/>
      <c r="AK198" s="43"/>
      <c r="AL198" s="38"/>
      <c r="AM198" s="40"/>
      <c r="AN198" s="40"/>
      <c r="AO198" s="40"/>
      <c r="AP198" s="40"/>
      <c r="AQ198" s="39"/>
      <c r="AR198" s="39"/>
      <c r="AS198" s="39"/>
      <c r="AT198" s="39"/>
      <c r="AU198" s="39"/>
    </row>
    <row r="199" spans="1:47" s="26" customFormat="1" ht="39" customHeight="1" x14ac:dyDescent="0.25">
      <c r="A199" s="65" t="e">
        <f>VLOOKUP(D199,'Active-Bldg List ref'!$A:$E,4,FALSE)</f>
        <v>#N/A</v>
      </c>
      <c r="B199" s="65" t="e">
        <f>VLOOKUP(D199,'Active-Bldg List ref'!$A:$E,5,FALSE)</f>
        <v>#N/A</v>
      </c>
      <c r="C199" s="65" t="e">
        <f>VLOOKUP(D199,'Active-Bldg List ref'!$A:$B,2,FALSE)</f>
        <v>#N/A</v>
      </c>
      <c r="D199" s="65" t="e">
        <f>INDEX('Active-Bldg List ref'!$A:$A,MATCH(R199,'Active-Bldg List ref'!$C:$C,0))</f>
        <v>#N/A</v>
      </c>
      <c r="E199" s="65" t="e">
        <f>INDEX('Equip Group &amp; Type ref'!D:D,MATCH(U199,'Equip Group &amp; Type ref'!E:E,0))</f>
        <v>#N/A</v>
      </c>
      <c r="F199" s="66" t="e">
        <f>INDEX('Equip Group &amp; Type ref'!F:F,MATCH(V199,'Equip Group &amp; Type ref'!G:G,0))</f>
        <v>#N/A</v>
      </c>
      <c r="G199" s="83"/>
      <c r="H199" s="69" t="e">
        <f>INDEX('Equip Group &amp; Type ref'!$F:$H,MATCH(F199,'Equip Group &amp; Type ref'!$F:$F,0),MATCH(A199,'Equip Group &amp; Type ref'!$2:$2,0))</f>
        <v>#N/A</v>
      </c>
      <c r="I199" s="70" t="e">
        <f>VLOOKUP(F199,'Equip Group &amp; Type ref'!F:H,6,FALSE)</f>
        <v>#N/A</v>
      </c>
      <c r="J199" s="71" t="e">
        <f>CONCATENATE(D199,":",VLOOKUP(F199,'Equip Group &amp; Type ref'!F:G,2,FALSE),":",$W199)</f>
        <v>#N/A</v>
      </c>
      <c r="K199" s="84" t="e">
        <f t="shared" si="9"/>
        <v>#N/A</v>
      </c>
      <c r="L199" s="70" t="e">
        <f>INDEX('MFR_List ref'!$A:$A,MATCH($Z199,'MFR_List ref'!$B:$B,0))</f>
        <v>#N/A</v>
      </c>
      <c r="M199" s="76" t="e">
        <f t="shared" si="8"/>
        <v>#N/A</v>
      </c>
      <c r="N199" s="78"/>
      <c r="O199" s="85"/>
      <c r="P199" s="86"/>
      <c r="Q199" s="74"/>
      <c r="R199" s="35"/>
      <c r="S199" s="36"/>
      <c r="T199" s="98"/>
      <c r="U199" s="37"/>
      <c r="V199" s="37"/>
      <c r="W199" s="38"/>
      <c r="X199" s="38"/>
      <c r="Y199" s="38"/>
      <c r="Z199" s="35"/>
      <c r="AA199" s="40"/>
      <c r="AB199" s="41"/>
      <c r="AC199" s="42"/>
      <c r="AD199" s="34"/>
      <c r="AE199" s="39"/>
      <c r="AF199" s="39"/>
      <c r="AG199" s="39"/>
      <c r="AH199" s="34"/>
      <c r="AI199" s="39"/>
      <c r="AJ199" s="39"/>
      <c r="AK199" s="43"/>
      <c r="AL199" s="38"/>
      <c r="AM199" s="40"/>
      <c r="AN199" s="40"/>
      <c r="AO199" s="40"/>
      <c r="AP199" s="40"/>
      <c r="AQ199" s="39"/>
      <c r="AR199" s="39"/>
      <c r="AS199" s="39"/>
      <c r="AT199" s="39"/>
      <c r="AU199" s="39"/>
    </row>
    <row r="200" spans="1:47" s="26" customFormat="1" ht="39" customHeight="1" x14ac:dyDescent="0.25">
      <c r="A200" s="65" t="e">
        <f>VLOOKUP(D200,'Active-Bldg List ref'!$A:$E,4,FALSE)</f>
        <v>#N/A</v>
      </c>
      <c r="B200" s="65" t="e">
        <f>VLOOKUP(D200,'Active-Bldg List ref'!$A:$E,5,FALSE)</f>
        <v>#N/A</v>
      </c>
      <c r="C200" s="65" t="e">
        <f>VLOOKUP(D200,'Active-Bldg List ref'!$A:$B,2,FALSE)</f>
        <v>#N/A</v>
      </c>
      <c r="D200" s="65" t="e">
        <f>INDEX('Active-Bldg List ref'!$A:$A,MATCH(R200,'Active-Bldg List ref'!$C:$C,0))</f>
        <v>#N/A</v>
      </c>
      <c r="E200" s="65" t="e">
        <f>INDEX('Equip Group &amp; Type ref'!D:D,MATCH(U200,'Equip Group &amp; Type ref'!E:E,0))</f>
        <v>#N/A</v>
      </c>
      <c r="F200" s="66" t="e">
        <f>INDEX('Equip Group &amp; Type ref'!F:F,MATCH(V200,'Equip Group &amp; Type ref'!G:G,0))</f>
        <v>#N/A</v>
      </c>
      <c r="G200" s="83"/>
      <c r="H200" s="69" t="e">
        <f>INDEX('Equip Group &amp; Type ref'!$F:$H,MATCH(F200,'Equip Group &amp; Type ref'!$F:$F,0),MATCH(A200,'Equip Group &amp; Type ref'!$2:$2,0))</f>
        <v>#N/A</v>
      </c>
      <c r="I200" s="70" t="e">
        <f>VLOOKUP(F200,'Equip Group &amp; Type ref'!F:H,6,FALSE)</f>
        <v>#N/A</v>
      </c>
      <c r="J200" s="71" t="e">
        <f>CONCATENATE(D200,":",VLOOKUP(F200,'Equip Group &amp; Type ref'!F:G,2,FALSE),":",$W200)</f>
        <v>#N/A</v>
      </c>
      <c r="K200" s="84" t="e">
        <f t="shared" si="9"/>
        <v>#N/A</v>
      </c>
      <c r="L200" s="70" t="e">
        <f>INDEX('MFR_List ref'!$A:$A,MATCH($Z200,'MFR_List ref'!$B:$B,0))</f>
        <v>#N/A</v>
      </c>
      <c r="M200" s="76" t="e">
        <f t="shared" si="8"/>
        <v>#N/A</v>
      </c>
      <c r="N200" s="78"/>
      <c r="O200" s="85"/>
      <c r="P200" s="86"/>
      <c r="Q200" s="74"/>
      <c r="R200" s="35"/>
      <c r="S200" s="36"/>
      <c r="T200" s="98"/>
      <c r="U200" s="37"/>
      <c r="V200" s="37"/>
      <c r="W200" s="38"/>
      <c r="X200" s="38"/>
      <c r="Y200" s="38"/>
      <c r="Z200" s="35"/>
      <c r="AA200" s="40"/>
      <c r="AB200" s="41"/>
      <c r="AC200" s="42"/>
      <c r="AD200" s="34"/>
      <c r="AE200" s="39"/>
      <c r="AF200" s="39"/>
      <c r="AG200" s="39"/>
      <c r="AH200" s="34"/>
      <c r="AI200" s="39"/>
      <c r="AJ200" s="39"/>
      <c r="AK200" s="43"/>
      <c r="AL200" s="38"/>
      <c r="AM200" s="40"/>
      <c r="AN200" s="40"/>
      <c r="AO200" s="40"/>
      <c r="AP200" s="40"/>
      <c r="AQ200" s="39"/>
      <c r="AR200" s="39"/>
      <c r="AS200" s="39"/>
      <c r="AT200" s="39"/>
      <c r="AU200" s="39"/>
    </row>
    <row r="201" spans="1:47" s="26" customFormat="1" ht="39" customHeight="1" x14ac:dyDescent="0.25">
      <c r="A201" s="65" t="e">
        <f>VLOOKUP(D201,'Active-Bldg List ref'!$A:$E,4,FALSE)</f>
        <v>#N/A</v>
      </c>
      <c r="B201" s="65" t="e">
        <f>VLOOKUP(D201,'Active-Bldg List ref'!$A:$E,5,FALSE)</f>
        <v>#N/A</v>
      </c>
      <c r="C201" s="65" t="e">
        <f>VLOOKUP(D201,'Active-Bldg List ref'!$A:$B,2,FALSE)</f>
        <v>#N/A</v>
      </c>
      <c r="D201" s="65" t="e">
        <f>INDEX('Active-Bldg List ref'!$A:$A,MATCH(R201,'Active-Bldg List ref'!$C:$C,0))</f>
        <v>#N/A</v>
      </c>
      <c r="E201" s="65" t="e">
        <f>INDEX('Equip Group &amp; Type ref'!D:D,MATCH(U201,'Equip Group &amp; Type ref'!E:E,0))</f>
        <v>#N/A</v>
      </c>
      <c r="F201" s="66" t="e">
        <f>INDEX('Equip Group &amp; Type ref'!F:F,MATCH(V201,'Equip Group &amp; Type ref'!G:G,0))</f>
        <v>#N/A</v>
      </c>
      <c r="G201" s="83"/>
      <c r="H201" s="69" t="e">
        <f>INDEX('Equip Group &amp; Type ref'!$F:$H,MATCH(F201,'Equip Group &amp; Type ref'!$F:$F,0),MATCH(A201,'Equip Group &amp; Type ref'!$2:$2,0))</f>
        <v>#N/A</v>
      </c>
      <c r="I201" s="70" t="e">
        <f>VLOOKUP(F201,'Equip Group &amp; Type ref'!F:H,6,FALSE)</f>
        <v>#N/A</v>
      </c>
      <c r="J201" s="71" t="e">
        <f>CONCATENATE(D201,":",VLOOKUP(F201,'Equip Group &amp; Type ref'!F:G,2,FALSE),":",$W201)</f>
        <v>#N/A</v>
      </c>
      <c r="K201" s="84" t="e">
        <f t="shared" si="9"/>
        <v>#N/A</v>
      </c>
      <c r="L201" s="70" t="e">
        <f>INDEX('MFR_List ref'!$A:$A,MATCH($Z201,'MFR_List ref'!$B:$B,0))</f>
        <v>#N/A</v>
      </c>
      <c r="M201" s="76" t="e">
        <f t="shared" si="8"/>
        <v>#N/A</v>
      </c>
      <c r="N201" s="78"/>
      <c r="O201" s="85"/>
      <c r="P201" s="86"/>
      <c r="Q201" s="74"/>
      <c r="R201" s="35"/>
      <c r="S201" s="36"/>
      <c r="T201" s="98"/>
      <c r="U201" s="37"/>
      <c r="V201" s="37"/>
      <c r="W201" s="38"/>
      <c r="X201" s="38"/>
      <c r="Y201" s="38"/>
      <c r="Z201" s="35"/>
      <c r="AA201" s="40"/>
      <c r="AB201" s="41"/>
      <c r="AC201" s="42"/>
      <c r="AD201" s="34"/>
      <c r="AE201" s="39"/>
      <c r="AF201" s="39"/>
      <c r="AG201" s="39"/>
      <c r="AH201" s="34"/>
      <c r="AI201" s="39"/>
      <c r="AJ201" s="39"/>
      <c r="AK201" s="43"/>
      <c r="AL201" s="38"/>
      <c r="AM201" s="40"/>
      <c r="AN201" s="40"/>
      <c r="AO201" s="40"/>
      <c r="AP201" s="40"/>
      <c r="AQ201" s="39"/>
      <c r="AR201" s="39"/>
      <c r="AS201" s="39"/>
      <c r="AT201" s="39"/>
      <c r="AU201" s="39"/>
    </row>
    <row r="202" spans="1:47" s="26" customFormat="1" ht="39" customHeight="1" x14ac:dyDescent="0.25">
      <c r="A202" s="65" t="e">
        <f>VLOOKUP(D202,'Active-Bldg List ref'!$A:$E,4,FALSE)</f>
        <v>#N/A</v>
      </c>
      <c r="B202" s="65" t="e">
        <f>VLOOKUP(D202,'Active-Bldg List ref'!$A:$E,5,FALSE)</f>
        <v>#N/A</v>
      </c>
      <c r="C202" s="65" t="e">
        <f>VLOOKUP(D202,'Active-Bldg List ref'!$A:$B,2,FALSE)</f>
        <v>#N/A</v>
      </c>
      <c r="D202" s="65" t="e">
        <f>INDEX('Active-Bldg List ref'!$A:$A,MATCH(R202,'Active-Bldg List ref'!$C:$C,0))</f>
        <v>#N/A</v>
      </c>
      <c r="E202" s="65" t="e">
        <f>INDEX('Equip Group &amp; Type ref'!D:D,MATCH(U202,'Equip Group &amp; Type ref'!E:E,0))</f>
        <v>#N/A</v>
      </c>
      <c r="F202" s="66" t="e">
        <f>INDEX('Equip Group &amp; Type ref'!F:F,MATCH(V202,'Equip Group &amp; Type ref'!G:G,0))</f>
        <v>#N/A</v>
      </c>
      <c r="G202" s="83"/>
      <c r="H202" s="69" t="e">
        <f>INDEX('Equip Group &amp; Type ref'!$F:$H,MATCH(F202,'Equip Group &amp; Type ref'!$F:$F,0),MATCH(A202,'Equip Group &amp; Type ref'!$2:$2,0))</f>
        <v>#N/A</v>
      </c>
      <c r="I202" s="70" t="e">
        <f>VLOOKUP(F202,'Equip Group &amp; Type ref'!F:H,6,FALSE)</f>
        <v>#N/A</v>
      </c>
      <c r="J202" s="71" t="e">
        <f>CONCATENATE(D202,":",VLOOKUP(F202,'Equip Group &amp; Type ref'!F:G,2,FALSE),":",$W202)</f>
        <v>#N/A</v>
      </c>
      <c r="K202" s="84" t="e">
        <f t="shared" si="9"/>
        <v>#N/A</v>
      </c>
      <c r="L202" s="70" t="e">
        <f>INDEX('MFR_List ref'!$A:$A,MATCH($Z202,'MFR_List ref'!$B:$B,0))</f>
        <v>#N/A</v>
      </c>
      <c r="M202" s="76" t="e">
        <f t="shared" si="8"/>
        <v>#N/A</v>
      </c>
      <c r="N202" s="78"/>
      <c r="O202" s="85"/>
      <c r="P202" s="86"/>
      <c r="Q202" s="74"/>
      <c r="R202" s="35"/>
      <c r="S202" s="36"/>
      <c r="T202" s="98"/>
      <c r="U202" s="37"/>
      <c r="V202" s="37"/>
      <c r="W202" s="38"/>
      <c r="X202" s="38"/>
      <c r="Y202" s="38"/>
      <c r="Z202" s="35"/>
      <c r="AA202" s="40"/>
      <c r="AB202" s="41"/>
      <c r="AC202" s="42"/>
      <c r="AD202" s="34"/>
      <c r="AE202" s="39"/>
      <c r="AF202" s="39"/>
      <c r="AG202" s="39"/>
      <c r="AH202" s="34"/>
      <c r="AI202" s="39"/>
      <c r="AJ202" s="39"/>
      <c r="AK202" s="43"/>
      <c r="AL202" s="38"/>
      <c r="AM202" s="40"/>
      <c r="AN202" s="40"/>
      <c r="AO202" s="40"/>
      <c r="AP202" s="40"/>
      <c r="AQ202" s="39"/>
      <c r="AR202" s="39"/>
      <c r="AS202" s="39"/>
      <c r="AT202" s="39"/>
      <c r="AU202" s="39"/>
    </row>
    <row r="203" spans="1:47" s="26" customFormat="1" ht="39" customHeight="1" x14ac:dyDescent="0.25">
      <c r="A203" s="65" t="e">
        <f>VLOOKUP(D203,'Active-Bldg List ref'!$A:$E,4,FALSE)</f>
        <v>#N/A</v>
      </c>
      <c r="B203" s="65" t="e">
        <f>VLOOKUP(D203,'Active-Bldg List ref'!$A:$E,5,FALSE)</f>
        <v>#N/A</v>
      </c>
      <c r="C203" s="65" t="e">
        <f>VLOOKUP(D203,'Active-Bldg List ref'!$A:$B,2,FALSE)</f>
        <v>#N/A</v>
      </c>
      <c r="D203" s="65" t="e">
        <f>INDEX('Active-Bldg List ref'!$A:$A,MATCH(R203,'Active-Bldg List ref'!$C:$C,0))</f>
        <v>#N/A</v>
      </c>
      <c r="E203" s="65" t="e">
        <f>INDEX('Equip Group &amp; Type ref'!D:D,MATCH(U203,'Equip Group &amp; Type ref'!E:E,0))</f>
        <v>#N/A</v>
      </c>
      <c r="F203" s="66" t="e">
        <f>INDEX('Equip Group &amp; Type ref'!F:F,MATCH(V203,'Equip Group &amp; Type ref'!G:G,0))</f>
        <v>#N/A</v>
      </c>
      <c r="G203" s="83"/>
      <c r="H203" s="69" t="e">
        <f>INDEX('Equip Group &amp; Type ref'!$F:$H,MATCH(F203,'Equip Group &amp; Type ref'!$F:$F,0),MATCH(A203,'Equip Group &amp; Type ref'!$2:$2,0))</f>
        <v>#N/A</v>
      </c>
      <c r="I203" s="70" t="e">
        <f>VLOOKUP(F203,'Equip Group &amp; Type ref'!F:H,6,FALSE)</f>
        <v>#N/A</v>
      </c>
      <c r="J203" s="71" t="e">
        <f>CONCATENATE(D203,":",VLOOKUP(F203,'Equip Group &amp; Type ref'!F:G,2,FALSE),":",$W203)</f>
        <v>#N/A</v>
      </c>
      <c r="K203" s="84" t="e">
        <f t="shared" si="9"/>
        <v>#N/A</v>
      </c>
      <c r="L203" s="70" t="e">
        <f>INDEX('MFR_List ref'!$A:$A,MATCH($Z203,'MFR_List ref'!$B:$B,0))</f>
        <v>#N/A</v>
      </c>
      <c r="M203" s="76" t="e">
        <f t="shared" si="8"/>
        <v>#N/A</v>
      </c>
      <c r="N203" s="78"/>
      <c r="O203" s="85"/>
      <c r="P203" s="86"/>
      <c r="Q203" s="74"/>
      <c r="R203" s="35"/>
      <c r="S203" s="36"/>
      <c r="T203" s="98"/>
      <c r="U203" s="37"/>
      <c r="V203" s="37"/>
      <c r="W203" s="38"/>
      <c r="X203" s="38"/>
      <c r="Y203" s="38"/>
      <c r="Z203" s="35"/>
      <c r="AA203" s="40"/>
      <c r="AB203" s="41"/>
      <c r="AC203" s="42"/>
      <c r="AD203" s="34"/>
      <c r="AE203" s="39"/>
      <c r="AF203" s="39"/>
      <c r="AG203" s="39"/>
      <c r="AH203" s="34"/>
      <c r="AI203" s="39"/>
      <c r="AJ203" s="39"/>
      <c r="AK203" s="43"/>
      <c r="AL203" s="38"/>
      <c r="AM203" s="40"/>
      <c r="AN203" s="40"/>
      <c r="AO203" s="40"/>
      <c r="AP203" s="40"/>
      <c r="AQ203" s="39"/>
      <c r="AR203" s="39"/>
      <c r="AS203" s="39"/>
      <c r="AT203" s="39"/>
      <c r="AU203" s="39"/>
    </row>
    <row r="204" spans="1:47" s="26" customFormat="1" ht="39" customHeight="1" x14ac:dyDescent="0.25">
      <c r="A204" s="65" t="e">
        <f>VLOOKUP(D204,'Active-Bldg List ref'!$A:$E,4,FALSE)</f>
        <v>#N/A</v>
      </c>
      <c r="B204" s="65" t="e">
        <f>VLOOKUP(D204,'Active-Bldg List ref'!$A:$E,5,FALSE)</f>
        <v>#N/A</v>
      </c>
      <c r="C204" s="65" t="e">
        <f>VLOOKUP(D204,'Active-Bldg List ref'!$A:$B,2,FALSE)</f>
        <v>#N/A</v>
      </c>
      <c r="D204" s="65" t="e">
        <f>INDEX('Active-Bldg List ref'!$A:$A,MATCH(R204,'Active-Bldg List ref'!$C:$C,0))</f>
        <v>#N/A</v>
      </c>
      <c r="E204" s="65" t="e">
        <f>INDEX('Equip Group &amp; Type ref'!D:D,MATCH(U204,'Equip Group &amp; Type ref'!E:E,0))</f>
        <v>#N/A</v>
      </c>
      <c r="F204" s="66" t="e">
        <f>INDEX('Equip Group &amp; Type ref'!F:F,MATCH(V204,'Equip Group &amp; Type ref'!G:G,0))</f>
        <v>#N/A</v>
      </c>
      <c r="G204" s="83"/>
      <c r="H204" s="69" t="e">
        <f>INDEX('Equip Group &amp; Type ref'!$F:$H,MATCH(F204,'Equip Group &amp; Type ref'!$F:$F,0),MATCH(A204,'Equip Group &amp; Type ref'!$2:$2,0))</f>
        <v>#N/A</v>
      </c>
      <c r="I204" s="70" t="e">
        <f>VLOOKUP(F204,'Equip Group &amp; Type ref'!F:H,6,FALSE)</f>
        <v>#N/A</v>
      </c>
      <c r="J204" s="71" t="e">
        <f>CONCATENATE(D204,":",VLOOKUP(F204,'Equip Group &amp; Type ref'!F:G,2,FALSE),":",$W204)</f>
        <v>#N/A</v>
      </c>
      <c r="K204" s="84" t="e">
        <f t="shared" si="9"/>
        <v>#N/A</v>
      </c>
      <c r="L204" s="70" t="e">
        <f>INDEX('MFR_List ref'!$A:$A,MATCH($Z204,'MFR_List ref'!$B:$B,0))</f>
        <v>#N/A</v>
      </c>
      <c r="M204" s="76" t="e">
        <f t="shared" si="8"/>
        <v>#N/A</v>
      </c>
      <c r="N204" s="78"/>
      <c r="O204" s="85"/>
      <c r="P204" s="86"/>
      <c r="Q204" s="74"/>
      <c r="R204" s="35"/>
      <c r="S204" s="36"/>
      <c r="T204" s="98"/>
      <c r="U204" s="37"/>
      <c r="V204" s="37"/>
      <c r="W204" s="38"/>
      <c r="X204" s="38"/>
      <c r="Y204" s="38"/>
      <c r="Z204" s="35"/>
      <c r="AA204" s="40"/>
      <c r="AB204" s="41"/>
      <c r="AC204" s="42"/>
      <c r="AD204" s="34"/>
      <c r="AE204" s="39"/>
      <c r="AF204" s="39"/>
      <c r="AG204" s="39"/>
      <c r="AH204" s="34"/>
      <c r="AI204" s="39"/>
      <c r="AJ204" s="39"/>
      <c r="AK204" s="43"/>
      <c r="AL204" s="38"/>
      <c r="AM204" s="40"/>
      <c r="AN204" s="40"/>
      <c r="AO204" s="40"/>
      <c r="AP204" s="40"/>
      <c r="AQ204" s="39"/>
      <c r="AR204" s="39"/>
      <c r="AS204" s="39"/>
      <c r="AT204" s="39"/>
      <c r="AU204" s="39"/>
    </row>
    <row r="205" spans="1:47" s="26" customFormat="1" ht="39" customHeight="1" x14ac:dyDescent="0.25">
      <c r="A205" s="65" t="e">
        <f>VLOOKUP(D205,'Active-Bldg List ref'!$A:$E,4,FALSE)</f>
        <v>#N/A</v>
      </c>
      <c r="B205" s="65" t="e">
        <f>VLOOKUP(D205,'Active-Bldg List ref'!$A:$E,5,FALSE)</f>
        <v>#N/A</v>
      </c>
      <c r="C205" s="65" t="e">
        <f>VLOOKUP(D205,'Active-Bldg List ref'!$A:$B,2,FALSE)</f>
        <v>#N/A</v>
      </c>
      <c r="D205" s="65" t="e">
        <f>INDEX('Active-Bldg List ref'!$A:$A,MATCH(R205,'Active-Bldg List ref'!$C:$C,0))</f>
        <v>#N/A</v>
      </c>
      <c r="E205" s="65" t="e">
        <f>INDEX('Equip Group &amp; Type ref'!D:D,MATCH(U205,'Equip Group &amp; Type ref'!E:E,0))</f>
        <v>#N/A</v>
      </c>
      <c r="F205" s="66" t="e">
        <f>INDEX('Equip Group &amp; Type ref'!F:F,MATCH(V205,'Equip Group &amp; Type ref'!G:G,0))</f>
        <v>#N/A</v>
      </c>
      <c r="G205" s="83"/>
      <c r="H205" s="69" t="e">
        <f>INDEX('Equip Group &amp; Type ref'!$F:$H,MATCH(F205,'Equip Group &amp; Type ref'!$F:$F,0),MATCH(A205,'Equip Group &amp; Type ref'!$2:$2,0))</f>
        <v>#N/A</v>
      </c>
      <c r="I205" s="70" t="e">
        <f>VLOOKUP(F205,'Equip Group &amp; Type ref'!F:H,6,FALSE)</f>
        <v>#N/A</v>
      </c>
      <c r="J205" s="71" t="e">
        <f>CONCATENATE(D205,":",VLOOKUP(F205,'Equip Group &amp; Type ref'!F:G,2,FALSE),":",$W205)</f>
        <v>#N/A</v>
      </c>
      <c r="K205" s="84" t="e">
        <f t="shared" si="9"/>
        <v>#N/A</v>
      </c>
      <c r="L205" s="70" t="e">
        <f>INDEX('MFR_List ref'!$A:$A,MATCH($Z205,'MFR_List ref'!$B:$B,0))</f>
        <v>#N/A</v>
      </c>
      <c r="M205" s="76" t="e">
        <f t="shared" si="8"/>
        <v>#N/A</v>
      </c>
      <c r="N205" s="78"/>
      <c r="O205" s="85"/>
      <c r="P205" s="86"/>
      <c r="Q205" s="74"/>
      <c r="R205" s="35"/>
      <c r="S205" s="36"/>
      <c r="T205" s="98"/>
      <c r="U205" s="37"/>
      <c r="V205" s="37"/>
      <c r="W205" s="38"/>
      <c r="X205" s="38"/>
      <c r="Y205" s="38"/>
      <c r="Z205" s="35"/>
      <c r="AA205" s="40"/>
      <c r="AB205" s="41"/>
      <c r="AC205" s="42"/>
      <c r="AD205" s="34"/>
      <c r="AE205" s="39"/>
      <c r="AF205" s="39"/>
      <c r="AG205" s="39"/>
      <c r="AH205" s="34"/>
      <c r="AI205" s="39"/>
      <c r="AJ205" s="39"/>
      <c r="AK205" s="43"/>
      <c r="AL205" s="38"/>
      <c r="AM205" s="40"/>
      <c r="AN205" s="40"/>
      <c r="AO205" s="40"/>
      <c r="AP205" s="40"/>
      <c r="AQ205" s="39"/>
      <c r="AR205" s="39"/>
      <c r="AS205" s="39"/>
      <c r="AT205" s="39"/>
      <c r="AU205" s="39"/>
    </row>
    <row r="206" spans="1:47" s="26" customFormat="1" ht="39" customHeight="1" x14ac:dyDescent="0.25">
      <c r="A206" s="65" t="e">
        <f>VLOOKUP(D206,'Active-Bldg List ref'!$A:$E,4,FALSE)</f>
        <v>#N/A</v>
      </c>
      <c r="B206" s="65" t="e">
        <f>VLOOKUP(D206,'Active-Bldg List ref'!$A:$E,5,FALSE)</f>
        <v>#N/A</v>
      </c>
      <c r="C206" s="65" t="e">
        <f>VLOOKUP(D206,'Active-Bldg List ref'!$A:$B,2,FALSE)</f>
        <v>#N/A</v>
      </c>
      <c r="D206" s="65" t="e">
        <f>INDEX('Active-Bldg List ref'!$A:$A,MATCH(R206,'Active-Bldg List ref'!$C:$C,0))</f>
        <v>#N/A</v>
      </c>
      <c r="E206" s="65" t="e">
        <f>INDEX('Equip Group &amp; Type ref'!D:D,MATCH(U206,'Equip Group &amp; Type ref'!E:E,0))</f>
        <v>#N/A</v>
      </c>
      <c r="F206" s="66" t="e">
        <f>INDEX('Equip Group &amp; Type ref'!F:F,MATCH(V206,'Equip Group &amp; Type ref'!G:G,0))</f>
        <v>#N/A</v>
      </c>
      <c r="G206" s="83"/>
      <c r="H206" s="69" t="e">
        <f>INDEX('Equip Group &amp; Type ref'!$F:$H,MATCH(F206,'Equip Group &amp; Type ref'!$F:$F,0),MATCH(A206,'Equip Group &amp; Type ref'!$2:$2,0))</f>
        <v>#N/A</v>
      </c>
      <c r="I206" s="70" t="e">
        <f>VLOOKUP(F206,'Equip Group &amp; Type ref'!F:H,6,FALSE)</f>
        <v>#N/A</v>
      </c>
      <c r="J206" s="71" t="e">
        <f>CONCATENATE(D206,":",VLOOKUP(F206,'Equip Group &amp; Type ref'!F:G,2,FALSE),":",$W206)</f>
        <v>#N/A</v>
      </c>
      <c r="K206" s="84" t="e">
        <f t="shared" si="9"/>
        <v>#N/A</v>
      </c>
      <c r="L206" s="70" t="e">
        <f>INDEX('MFR_List ref'!$A:$A,MATCH($Z206,'MFR_List ref'!$B:$B,0))</f>
        <v>#N/A</v>
      </c>
      <c r="M206" s="76" t="e">
        <f t="shared" si="8"/>
        <v>#N/A</v>
      </c>
      <c r="N206" s="78"/>
      <c r="O206" s="85"/>
      <c r="P206" s="86"/>
      <c r="Q206" s="74"/>
      <c r="R206" s="35"/>
      <c r="S206" s="36"/>
      <c r="T206" s="98"/>
      <c r="U206" s="37"/>
      <c r="V206" s="37"/>
      <c r="W206" s="38"/>
      <c r="X206" s="38"/>
      <c r="Y206" s="38"/>
      <c r="Z206" s="35"/>
      <c r="AA206" s="40"/>
      <c r="AB206" s="41"/>
      <c r="AC206" s="42"/>
      <c r="AD206" s="34"/>
      <c r="AE206" s="39"/>
      <c r="AF206" s="39"/>
      <c r="AG206" s="39"/>
      <c r="AH206" s="34"/>
      <c r="AI206" s="39"/>
      <c r="AJ206" s="39"/>
      <c r="AK206" s="43"/>
      <c r="AL206" s="38"/>
      <c r="AM206" s="40"/>
      <c r="AN206" s="40"/>
      <c r="AO206" s="40"/>
      <c r="AP206" s="40"/>
      <c r="AQ206" s="39"/>
      <c r="AR206" s="39"/>
      <c r="AS206" s="39"/>
      <c r="AT206" s="39"/>
      <c r="AU206" s="39"/>
    </row>
    <row r="207" spans="1:47" s="26" customFormat="1" ht="39" customHeight="1" x14ac:dyDescent="0.25">
      <c r="A207" s="65" t="e">
        <f>VLOOKUP(D207,'Active-Bldg List ref'!$A:$E,4,FALSE)</f>
        <v>#N/A</v>
      </c>
      <c r="B207" s="65" t="e">
        <f>VLOOKUP(D207,'Active-Bldg List ref'!$A:$E,5,FALSE)</f>
        <v>#N/A</v>
      </c>
      <c r="C207" s="65" t="e">
        <f>VLOOKUP(D207,'Active-Bldg List ref'!$A:$B,2,FALSE)</f>
        <v>#N/A</v>
      </c>
      <c r="D207" s="65" t="e">
        <f>INDEX('Active-Bldg List ref'!$A:$A,MATCH(R207,'Active-Bldg List ref'!$C:$C,0))</f>
        <v>#N/A</v>
      </c>
      <c r="E207" s="65" t="e">
        <f>INDEX('Equip Group &amp; Type ref'!D:D,MATCH(U207,'Equip Group &amp; Type ref'!E:E,0))</f>
        <v>#N/A</v>
      </c>
      <c r="F207" s="66" t="e">
        <f>INDEX('Equip Group &amp; Type ref'!F:F,MATCH(V207,'Equip Group &amp; Type ref'!G:G,0))</f>
        <v>#N/A</v>
      </c>
      <c r="G207" s="83"/>
      <c r="H207" s="69" t="e">
        <f>INDEX('Equip Group &amp; Type ref'!$F:$H,MATCH(F207,'Equip Group &amp; Type ref'!$F:$F,0),MATCH(A207,'Equip Group &amp; Type ref'!$2:$2,0))</f>
        <v>#N/A</v>
      </c>
      <c r="I207" s="70" t="e">
        <f>VLOOKUP(F207,'Equip Group &amp; Type ref'!F:H,6,FALSE)</f>
        <v>#N/A</v>
      </c>
      <c r="J207" s="71" t="e">
        <f>CONCATENATE(D207,":",VLOOKUP(F207,'Equip Group &amp; Type ref'!F:G,2,FALSE),":",$W207)</f>
        <v>#N/A</v>
      </c>
      <c r="K207" s="84" t="e">
        <f t="shared" si="9"/>
        <v>#N/A</v>
      </c>
      <c r="L207" s="70" t="e">
        <f>INDEX('MFR_List ref'!$A:$A,MATCH($Z207,'MFR_List ref'!$B:$B,0))</f>
        <v>#N/A</v>
      </c>
      <c r="M207" s="76" t="e">
        <f t="shared" si="8"/>
        <v>#N/A</v>
      </c>
      <c r="N207" s="78"/>
      <c r="O207" s="85"/>
      <c r="P207" s="86"/>
      <c r="Q207" s="74"/>
      <c r="R207" s="35"/>
      <c r="S207" s="36"/>
      <c r="T207" s="98"/>
      <c r="U207" s="37"/>
      <c r="V207" s="37"/>
      <c r="W207" s="38"/>
      <c r="X207" s="38"/>
      <c r="Y207" s="38"/>
      <c r="Z207" s="35"/>
      <c r="AA207" s="40"/>
      <c r="AB207" s="41"/>
      <c r="AC207" s="42"/>
      <c r="AD207" s="34"/>
      <c r="AE207" s="39"/>
      <c r="AF207" s="39"/>
      <c r="AG207" s="39"/>
      <c r="AH207" s="34"/>
      <c r="AI207" s="39"/>
      <c r="AJ207" s="39"/>
      <c r="AK207" s="43"/>
      <c r="AL207" s="38"/>
      <c r="AM207" s="40"/>
      <c r="AN207" s="40"/>
      <c r="AO207" s="40"/>
      <c r="AP207" s="40"/>
      <c r="AQ207" s="39"/>
      <c r="AR207" s="39"/>
      <c r="AS207" s="39"/>
      <c r="AT207" s="39"/>
      <c r="AU207" s="39"/>
    </row>
    <row r="208" spans="1:47" s="26" customFormat="1" ht="39" customHeight="1" x14ac:dyDescent="0.25">
      <c r="A208" s="65" t="e">
        <f>VLOOKUP(D208,'Active-Bldg List ref'!$A:$E,4,FALSE)</f>
        <v>#N/A</v>
      </c>
      <c r="B208" s="65" t="e">
        <f>VLOOKUP(D208,'Active-Bldg List ref'!$A:$E,5,FALSE)</f>
        <v>#N/A</v>
      </c>
      <c r="C208" s="65" t="e">
        <f>VLOOKUP(D208,'Active-Bldg List ref'!$A:$B,2,FALSE)</f>
        <v>#N/A</v>
      </c>
      <c r="D208" s="65" t="e">
        <f>INDEX('Active-Bldg List ref'!$A:$A,MATCH(R208,'Active-Bldg List ref'!$C:$C,0))</f>
        <v>#N/A</v>
      </c>
      <c r="E208" s="65" t="e">
        <f>INDEX('Equip Group &amp; Type ref'!D:D,MATCH(U208,'Equip Group &amp; Type ref'!E:E,0))</f>
        <v>#N/A</v>
      </c>
      <c r="F208" s="66" t="e">
        <f>INDEX('Equip Group &amp; Type ref'!F:F,MATCH(V208,'Equip Group &amp; Type ref'!G:G,0))</f>
        <v>#N/A</v>
      </c>
      <c r="G208" s="83"/>
      <c r="H208" s="69" t="e">
        <f>INDEX('Equip Group &amp; Type ref'!$F:$H,MATCH(F208,'Equip Group &amp; Type ref'!$F:$F,0),MATCH(A208,'Equip Group &amp; Type ref'!$2:$2,0))</f>
        <v>#N/A</v>
      </c>
      <c r="I208" s="70" t="e">
        <f>VLOOKUP(F208,'Equip Group &amp; Type ref'!F:H,6,FALSE)</f>
        <v>#N/A</v>
      </c>
      <c r="J208" s="71" t="e">
        <f>CONCATENATE(D208,":",VLOOKUP(F208,'Equip Group &amp; Type ref'!F:G,2,FALSE),":",$W208)</f>
        <v>#N/A</v>
      </c>
      <c r="K208" s="84" t="e">
        <f t="shared" si="9"/>
        <v>#N/A</v>
      </c>
      <c r="L208" s="70" t="e">
        <f>INDEX('MFR_List ref'!$A:$A,MATCH($Z208,'MFR_List ref'!$B:$B,0))</f>
        <v>#N/A</v>
      </c>
      <c r="M208" s="76" t="e">
        <f t="shared" si="8"/>
        <v>#N/A</v>
      </c>
      <c r="N208" s="78"/>
      <c r="O208" s="85"/>
      <c r="P208" s="86"/>
      <c r="Q208" s="74"/>
      <c r="R208" s="35"/>
      <c r="S208" s="36"/>
      <c r="T208" s="98"/>
      <c r="U208" s="37"/>
      <c r="V208" s="37"/>
      <c r="W208" s="38"/>
      <c r="X208" s="38"/>
      <c r="Y208" s="38"/>
      <c r="Z208" s="35"/>
      <c r="AA208" s="40"/>
      <c r="AB208" s="41"/>
      <c r="AC208" s="42"/>
      <c r="AD208" s="34"/>
      <c r="AE208" s="39"/>
      <c r="AF208" s="39"/>
      <c r="AG208" s="39"/>
      <c r="AH208" s="34"/>
      <c r="AI208" s="39"/>
      <c r="AJ208" s="39"/>
      <c r="AK208" s="43"/>
      <c r="AL208" s="38"/>
      <c r="AM208" s="40"/>
      <c r="AN208" s="40"/>
      <c r="AO208" s="40"/>
      <c r="AP208" s="40"/>
      <c r="AQ208" s="39"/>
      <c r="AR208" s="39"/>
      <c r="AS208" s="39"/>
      <c r="AT208" s="39"/>
      <c r="AU208" s="39"/>
    </row>
    <row r="209" spans="1:47" s="26" customFormat="1" ht="39" customHeight="1" x14ac:dyDescent="0.25">
      <c r="A209" s="65" t="e">
        <f>VLOOKUP(D209,'Active-Bldg List ref'!$A:$E,4,FALSE)</f>
        <v>#N/A</v>
      </c>
      <c r="B209" s="65" t="e">
        <f>VLOOKUP(D209,'Active-Bldg List ref'!$A:$E,5,FALSE)</f>
        <v>#N/A</v>
      </c>
      <c r="C209" s="65" t="e">
        <f>VLOOKUP(D209,'Active-Bldg List ref'!$A:$B,2,FALSE)</f>
        <v>#N/A</v>
      </c>
      <c r="D209" s="65" t="e">
        <f>INDEX('Active-Bldg List ref'!$A:$A,MATCH(R209,'Active-Bldg List ref'!$C:$C,0))</f>
        <v>#N/A</v>
      </c>
      <c r="E209" s="65" t="e">
        <f>INDEX('Equip Group &amp; Type ref'!D:D,MATCH(U209,'Equip Group &amp; Type ref'!E:E,0))</f>
        <v>#N/A</v>
      </c>
      <c r="F209" s="66" t="e">
        <f>INDEX('Equip Group &amp; Type ref'!F:F,MATCH(V209,'Equip Group &amp; Type ref'!G:G,0))</f>
        <v>#N/A</v>
      </c>
      <c r="G209" s="83"/>
      <c r="H209" s="69" t="e">
        <f>INDEX('Equip Group &amp; Type ref'!$F:$H,MATCH(F209,'Equip Group &amp; Type ref'!$F:$F,0),MATCH(A209,'Equip Group &amp; Type ref'!$2:$2,0))</f>
        <v>#N/A</v>
      </c>
      <c r="I209" s="70" t="e">
        <f>VLOOKUP(F209,'Equip Group &amp; Type ref'!F:H,6,FALSE)</f>
        <v>#N/A</v>
      </c>
      <c r="J209" s="71" t="e">
        <f>CONCATENATE(D209,":",VLOOKUP(F209,'Equip Group &amp; Type ref'!F:G,2,FALSE),":",$W209)</f>
        <v>#N/A</v>
      </c>
      <c r="K209" s="84" t="e">
        <f t="shared" si="9"/>
        <v>#N/A</v>
      </c>
      <c r="L209" s="70" t="e">
        <f>INDEX('MFR_List ref'!$A:$A,MATCH($Z209,'MFR_List ref'!$B:$B,0))</f>
        <v>#N/A</v>
      </c>
      <c r="M209" s="76" t="e">
        <f t="shared" si="8"/>
        <v>#N/A</v>
      </c>
      <c r="N209" s="78"/>
      <c r="O209" s="85"/>
      <c r="P209" s="86"/>
      <c r="Q209" s="74"/>
      <c r="R209" s="35"/>
      <c r="S209" s="36"/>
      <c r="T209" s="98"/>
      <c r="U209" s="37"/>
      <c r="V209" s="37"/>
      <c r="W209" s="38"/>
      <c r="X209" s="38"/>
      <c r="Y209" s="38"/>
      <c r="Z209" s="35"/>
      <c r="AA209" s="40"/>
      <c r="AB209" s="41"/>
      <c r="AC209" s="42"/>
      <c r="AD209" s="34"/>
      <c r="AE209" s="39"/>
      <c r="AF209" s="39"/>
      <c r="AG209" s="39"/>
      <c r="AH209" s="34"/>
      <c r="AI209" s="39"/>
      <c r="AJ209" s="39"/>
      <c r="AK209" s="43"/>
      <c r="AL209" s="38"/>
      <c r="AM209" s="40"/>
      <c r="AN209" s="40"/>
      <c r="AO209" s="40"/>
      <c r="AP209" s="40"/>
      <c r="AQ209" s="39"/>
      <c r="AR209" s="39"/>
      <c r="AS209" s="39"/>
      <c r="AT209" s="39"/>
      <c r="AU209" s="39"/>
    </row>
    <row r="210" spans="1:47" s="26" customFormat="1" ht="39" customHeight="1" x14ac:dyDescent="0.25">
      <c r="A210" s="65" t="e">
        <f>VLOOKUP(D210,'Active-Bldg List ref'!$A:$E,4,FALSE)</f>
        <v>#N/A</v>
      </c>
      <c r="B210" s="65" t="e">
        <f>VLOOKUP(D210,'Active-Bldg List ref'!$A:$E,5,FALSE)</f>
        <v>#N/A</v>
      </c>
      <c r="C210" s="65" t="e">
        <f>VLOOKUP(D210,'Active-Bldg List ref'!$A:$B,2,FALSE)</f>
        <v>#N/A</v>
      </c>
      <c r="D210" s="65" t="e">
        <f>INDEX('Active-Bldg List ref'!$A:$A,MATCH(R210,'Active-Bldg List ref'!$C:$C,0))</f>
        <v>#N/A</v>
      </c>
      <c r="E210" s="65" t="e">
        <f>INDEX('Equip Group &amp; Type ref'!D:D,MATCH(U210,'Equip Group &amp; Type ref'!E:E,0))</f>
        <v>#N/A</v>
      </c>
      <c r="F210" s="66" t="e">
        <f>INDEX('Equip Group &amp; Type ref'!F:F,MATCH(V210,'Equip Group &amp; Type ref'!G:G,0))</f>
        <v>#N/A</v>
      </c>
      <c r="G210" s="83"/>
      <c r="H210" s="69" t="e">
        <f>INDEX('Equip Group &amp; Type ref'!$F:$H,MATCH(F210,'Equip Group &amp; Type ref'!$F:$F,0),MATCH(A210,'Equip Group &amp; Type ref'!$2:$2,0))</f>
        <v>#N/A</v>
      </c>
      <c r="I210" s="70" t="e">
        <f>VLOOKUP(F210,'Equip Group &amp; Type ref'!F:H,6,FALSE)</f>
        <v>#N/A</v>
      </c>
      <c r="J210" s="71" t="e">
        <f>CONCATENATE(D210,":",VLOOKUP(F210,'Equip Group &amp; Type ref'!F:G,2,FALSE),":",$W210)</f>
        <v>#N/A</v>
      </c>
      <c r="K210" s="84" t="e">
        <f t="shared" si="9"/>
        <v>#N/A</v>
      </c>
      <c r="L210" s="70" t="e">
        <f>INDEX('MFR_List ref'!$A:$A,MATCH($Z210,'MFR_List ref'!$B:$B,0))</f>
        <v>#N/A</v>
      </c>
      <c r="M210" s="76" t="e">
        <f t="shared" si="8"/>
        <v>#N/A</v>
      </c>
      <c r="N210" s="78"/>
      <c r="O210" s="85"/>
      <c r="P210" s="86"/>
      <c r="Q210" s="74"/>
      <c r="R210" s="35"/>
      <c r="S210" s="36"/>
      <c r="T210" s="98"/>
      <c r="U210" s="37"/>
      <c r="V210" s="37"/>
      <c r="W210" s="38"/>
      <c r="X210" s="38"/>
      <c r="Y210" s="38"/>
      <c r="Z210" s="35"/>
      <c r="AA210" s="40"/>
      <c r="AB210" s="41"/>
      <c r="AC210" s="42"/>
      <c r="AD210" s="34"/>
      <c r="AE210" s="39"/>
      <c r="AF210" s="39"/>
      <c r="AG210" s="39"/>
      <c r="AH210" s="34"/>
      <c r="AI210" s="39"/>
      <c r="AJ210" s="39"/>
      <c r="AK210" s="43"/>
      <c r="AL210" s="38"/>
      <c r="AM210" s="40"/>
      <c r="AN210" s="40"/>
      <c r="AO210" s="40"/>
      <c r="AP210" s="40"/>
      <c r="AQ210" s="39"/>
      <c r="AR210" s="39"/>
      <c r="AS210" s="39"/>
      <c r="AT210" s="39"/>
      <c r="AU210" s="39"/>
    </row>
    <row r="211" spans="1:47" s="26" customFormat="1" ht="39" customHeight="1" x14ac:dyDescent="0.25">
      <c r="A211" s="65" t="e">
        <f>VLOOKUP(D211,'Active-Bldg List ref'!$A:$E,4,FALSE)</f>
        <v>#N/A</v>
      </c>
      <c r="B211" s="65" t="e">
        <f>VLOOKUP(D211,'Active-Bldg List ref'!$A:$E,5,FALSE)</f>
        <v>#N/A</v>
      </c>
      <c r="C211" s="65" t="e">
        <f>VLOOKUP(D211,'Active-Bldg List ref'!$A:$B,2,FALSE)</f>
        <v>#N/A</v>
      </c>
      <c r="D211" s="65" t="e">
        <f>INDEX('Active-Bldg List ref'!$A:$A,MATCH(R211,'Active-Bldg List ref'!$C:$C,0))</f>
        <v>#N/A</v>
      </c>
      <c r="E211" s="65" t="e">
        <f>INDEX('Equip Group &amp; Type ref'!D:D,MATCH(U211,'Equip Group &amp; Type ref'!E:E,0))</f>
        <v>#N/A</v>
      </c>
      <c r="F211" s="66" t="e">
        <f>INDEX('Equip Group &amp; Type ref'!F:F,MATCH(V211,'Equip Group &amp; Type ref'!G:G,0))</f>
        <v>#N/A</v>
      </c>
      <c r="G211" s="83"/>
      <c r="H211" s="69" t="e">
        <f>INDEX('Equip Group &amp; Type ref'!$F:$H,MATCH(F211,'Equip Group &amp; Type ref'!$F:$F,0),MATCH(A211,'Equip Group &amp; Type ref'!$2:$2,0))</f>
        <v>#N/A</v>
      </c>
      <c r="I211" s="70" t="e">
        <f>VLOOKUP(F211,'Equip Group &amp; Type ref'!F:H,6,FALSE)</f>
        <v>#N/A</v>
      </c>
      <c r="J211" s="71" t="e">
        <f>CONCATENATE(D211,":",VLOOKUP(F211,'Equip Group &amp; Type ref'!F:G,2,FALSE),":",$W211)</f>
        <v>#N/A</v>
      </c>
      <c r="K211" s="84" t="e">
        <f t="shared" si="9"/>
        <v>#N/A</v>
      </c>
      <c r="L211" s="70" t="e">
        <f>INDEX('MFR_List ref'!$A:$A,MATCH($Z211,'MFR_List ref'!$B:$B,0))</f>
        <v>#N/A</v>
      </c>
      <c r="M211" s="76" t="e">
        <f t="shared" si="8"/>
        <v>#N/A</v>
      </c>
      <c r="N211" s="78"/>
      <c r="O211" s="85"/>
      <c r="P211" s="86"/>
      <c r="Q211" s="74"/>
      <c r="R211" s="35"/>
      <c r="S211" s="36"/>
      <c r="T211" s="98"/>
      <c r="U211" s="37"/>
      <c r="V211" s="37"/>
      <c r="W211" s="38"/>
      <c r="X211" s="38"/>
      <c r="Y211" s="38"/>
      <c r="Z211" s="35"/>
      <c r="AA211" s="40"/>
      <c r="AB211" s="41"/>
      <c r="AC211" s="42"/>
      <c r="AD211" s="34"/>
      <c r="AE211" s="39"/>
      <c r="AF211" s="39"/>
      <c r="AG211" s="39"/>
      <c r="AH211" s="34"/>
      <c r="AI211" s="39"/>
      <c r="AJ211" s="39"/>
      <c r="AK211" s="43"/>
      <c r="AL211" s="38"/>
      <c r="AM211" s="40"/>
      <c r="AN211" s="40"/>
      <c r="AO211" s="40"/>
      <c r="AP211" s="40"/>
      <c r="AQ211" s="39"/>
      <c r="AR211" s="39"/>
      <c r="AS211" s="39"/>
      <c r="AT211" s="39"/>
      <c r="AU211" s="39"/>
    </row>
    <row r="212" spans="1:47" s="26" customFormat="1" ht="39" customHeight="1" x14ac:dyDescent="0.25">
      <c r="A212" s="65" t="e">
        <f>VLOOKUP(D212,'Active-Bldg List ref'!$A:$E,4,FALSE)</f>
        <v>#N/A</v>
      </c>
      <c r="B212" s="65" t="e">
        <f>VLOOKUP(D212,'Active-Bldg List ref'!$A:$E,5,FALSE)</f>
        <v>#N/A</v>
      </c>
      <c r="C212" s="65" t="e">
        <f>VLOOKUP(D212,'Active-Bldg List ref'!$A:$B,2,FALSE)</f>
        <v>#N/A</v>
      </c>
      <c r="D212" s="65" t="e">
        <f>INDEX('Active-Bldg List ref'!$A:$A,MATCH(R212,'Active-Bldg List ref'!$C:$C,0))</f>
        <v>#N/A</v>
      </c>
      <c r="E212" s="65" t="e">
        <f>INDEX('Equip Group &amp; Type ref'!D:D,MATCH(U212,'Equip Group &amp; Type ref'!E:E,0))</f>
        <v>#N/A</v>
      </c>
      <c r="F212" s="66" t="e">
        <f>INDEX('Equip Group &amp; Type ref'!F:F,MATCH(V212,'Equip Group &amp; Type ref'!G:G,0))</f>
        <v>#N/A</v>
      </c>
      <c r="G212" s="83"/>
      <c r="H212" s="69" t="e">
        <f>INDEX('Equip Group &amp; Type ref'!$F:$H,MATCH(F212,'Equip Group &amp; Type ref'!$F:$F,0),MATCH(A212,'Equip Group &amp; Type ref'!$2:$2,0))</f>
        <v>#N/A</v>
      </c>
      <c r="I212" s="70" t="e">
        <f>VLOOKUP(F212,'Equip Group &amp; Type ref'!F:H,6,FALSE)</f>
        <v>#N/A</v>
      </c>
      <c r="J212" s="71" t="e">
        <f>CONCATENATE(D212,":",VLOOKUP(F212,'Equip Group &amp; Type ref'!F:G,2,FALSE),":",$W212)</f>
        <v>#N/A</v>
      </c>
      <c r="K212" s="84" t="e">
        <f t="shared" si="9"/>
        <v>#N/A</v>
      </c>
      <c r="L212" s="70" t="e">
        <f>INDEX('MFR_List ref'!$A:$A,MATCH($Z212,'MFR_List ref'!$B:$B,0))</f>
        <v>#N/A</v>
      </c>
      <c r="M212" s="76" t="e">
        <f t="shared" si="8"/>
        <v>#N/A</v>
      </c>
      <c r="N212" s="78"/>
      <c r="O212" s="85"/>
      <c r="P212" s="86"/>
      <c r="Q212" s="74"/>
      <c r="R212" s="35"/>
      <c r="S212" s="36"/>
      <c r="T212" s="98"/>
      <c r="U212" s="37"/>
      <c r="V212" s="37"/>
      <c r="W212" s="38"/>
      <c r="X212" s="38"/>
      <c r="Y212" s="38"/>
      <c r="Z212" s="35"/>
      <c r="AA212" s="40"/>
      <c r="AB212" s="41"/>
      <c r="AC212" s="42"/>
      <c r="AD212" s="34"/>
      <c r="AE212" s="39"/>
      <c r="AF212" s="39"/>
      <c r="AG212" s="39"/>
      <c r="AH212" s="34"/>
      <c r="AI212" s="39"/>
      <c r="AJ212" s="39"/>
      <c r="AK212" s="43"/>
      <c r="AL212" s="38"/>
      <c r="AM212" s="40"/>
      <c r="AN212" s="40"/>
      <c r="AO212" s="40"/>
      <c r="AP212" s="40"/>
      <c r="AQ212" s="39"/>
      <c r="AR212" s="39"/>
      <c r="AS212" s="39"/>
      <c r="AT212" s="39"/>
      <c r="AU212" s="39"/>
    </row>
    <row r="213" spans="1:47" s="26" customFormat="1" ht="39" customHeight="1" x14ac:dyDescent="0.25">
      <c r="A213" s="65" t="e">
        <f>VLOOKUP(D213,'Active-Bldg List ref'!$A:$E,4,FALSE)</f>
        <v>#N/A</v>
      </c>
      <c r="B213" s="65" t="e">
        <f>VLOOKUP(D213,'Active-Bldg List ref'!$A:$E,5,FALSE)</f>
        <v>#N/A</v>
      </c>
      <c r="C213" s="65" t="e">
        <f>VLOOKUP(D213,'Active-Bldg List ref'!$A:$B,2,FALSE)</f>
        <v>#N/A</v>
      </c>
      <c r="D213" s="65" t="e">
        <f>INDEX('Active-Bldg List ref'!$A:$A,MATCH(R213,'Active-Bldg List ref'!$C:$C,0))</f>
        <v>#N/A</v>
      </c>
      <c r="E213" s="65" t="e">
        <f>INDEX('Equip Group &amp; Type ref'!D:D,MATCH(U213,'Equip Group &amp; Type ref'!E:E,0))</f>
        <v>#N/A</v>
      </c>
      <c r="F213" s="66" t="e">
        <f>INDEX('Equip Group &amp; Type ref'!F:F,MATCH(V213,'Equip Group &amp; Type ref'!G:G,0))</f>
        <v>#N/A</v>
      </c>
      <c r="G213" s="83"/>
      <c r="H213" s="69" t="e">
        <f>INDEX('Equip Group &amp; Type ref'!$F:$H,MATCH(F213,'Equip Group &amp; Type ref'!$F:$F,0),MATCH(A213,'Equip Group &amp; Type ref'!$2:$2,0))</f>
        <v>#N/A</v>
      </c>
      <c r="I213" s="70" t="e">
        <f>VLOOKUP(F213,'Equip Group &amp; Type ref'!F:H,6,FALSE)</f>
        <v>#N/A</v>
      </c>
      <c r="J213" s="71" t="e">
        <f>CONCATENATE(D213,":",VLOOKUP(F213,'Equip Group &amp; Type ref'!F:G,2,FALSE),":",$W213)</f>
        <v>#N/A</v>
      </c>
      <c r="K213" s="84" t="e">
        <f t="shared" si="9"/>
        <v>#N/A</v>
      </c>
      <c r="L213" s="70" t="e">
        <f>INDEX('MFR_List ref'!$A:$A,MATCH($Z213,'MFR_List ref'!$B:$B,0))</f>
        <v>#N/A</v>
      </c>
      <c r="M213" s="76" t="e">
        <f t="shared" si="8"/>
        <v>#N/A</v>
      </c>
      <c r="N213" s="78"/>
      <c r="O213" s="85"/>
      <c r="P213" s="86"/>
      <c r="Q213" s="74"/>
      <c r="R213" s="35"/>
      <c r="S213" s="36"/>
      <c r="T213" s="98"/>
      <c r="U213" s="37"/>
      <c r="V213" s="37"/>
      <c r="W213" s="38"/>
      <c r="X213" s="38"/>
      <c r="Y213" s="38"/>
      <c r="Z213" s="35"/>
      <c r="AA213" s="40"/>
      <c r="AB213" s="41"/>
      <c r="AC213" s="42"/>
      <c r="AD213" s="34"/>
      <c r="AE213" s="39"/>
      <c r="AF213" s="39"/>
      <c r="AG213" s="39"/>
      <c r="AH213" s="34"/>
      <c r="AI213" s="39"/>
      <c r="AJ213" s="39"/>
      <c r="AK213" s="43"/>
      <c r="AL213" s="38"/>
      <c r="AM213" s="40"/>
      <c r="AN213" s="40"/>
      <c r="AO213" s="40"/>
      <c r="AP213" s="40"/>
      <c r="AQ213" s="39"/>
      <c r="AR213" s="39"/>
      <c r="AS213" s="39"/>
      <c r="AT213" s="39"/>
      <c r="AU213" s="39"/>
    </row>
    <row r="214" spans="1:47" s="26" customFormat="1" ht="39" customHeight="1" x14ac:dyDescent="0.25">
      <c r="A214" s="65" t="e">
        <f>VLOOKUP(D214,'Active-Bldg List ref'!$A:$E,4,FALSE)</f>
        <v>#N/A</v>
      </c>
      <c r="B214" s="65" t="e">
        <f>VLOOKUP(D214,'Active-Bldg List ref'!$A:$E,5,FALSE)</f>
        <v>#N/A</v>
      </c>
      <c r="C214" s="65" t="e">
        <f>VLOOKUP(D214,'Active-Bldg List ref'!$A:$B,2,FALSE)</f>
        <v>#N/A</v>
      </c>
      <c r="D214" s="65" t="e">
        <f>INDEX('Active-Bldg List ref'!$A:$A,MATCH(R214,'Active-Bldg List ref'!$C:$C,0))</f>
        <v>#N/A</v>
      </c>
      <c r="E214" s="65" t="e">
        <f>INDEX('Equip Group &amp; Type ref'!D:D,MATCH(U214,'Equip Group &amp; Type ref'!E:E,0))</f>
        <v>#N/A</v>
      </c>
      <c r="F214" s="66" t="e">
        <f>INDEX('Equip Group &amp; Type ref'!F:F,MATCH(V214,'Equip Group &amp; Type ref'!G:G,0))</f>
        <v>#N/A</v>
      </c>
      <c r="G214" s="83"/>
      <c r="H214" s="69" t="e">
        <f>INDEX('Equip Group &amp; Type ref'!$F:$H,MATCH(F214,'Equip Group &amp; Type ref'!$F:$F,0),MATCH(A214,'Equip Group &amp; Type ref'!$2:$2,0))</f>
        <v>#N/A</v>
      </c>
      <c r="I214" s="70" t="e">
        <f>VLOOKUP(F214,'Equip Group &amp; Type ref'!F:H,6,FALSE)</f>
        <v>#N/A</v>
      </c>
      <c r="J214" s="71" t="e">
        <f>CONCATENATE(D214,":",VLOOKUP(F214,'Equip Group &amp; Type ref'!F:G,2,FALSE),":",$W214)</f>
        <v>#N/A</v>
      </c>
      <c r="K214" s="84" t="e">
        <f t="shared" si="9"/>
        <v>#N/A</v>
      </c>
      <c r="L214" s="70" t="e">
        <f>INDEX('MFR_List ref'!$A:$A,MATCH($Z214,'MFR_List ref'!$B:$B,0))</f>
        <v>#N/A</v>
      </c>
      <c r="M214" s="76" t="e">
        <f t="shared" si="8"/>
        <v>#N/A</v>
      </c>
      <c r="N214" s="78"/>
      <c r="O214" s="85"/>
      <c r="P214" s="86"/>
      <c r="Q214" s="74"/>
      <c r="R214" s="35"/>
      <c r="S214" s="36"/>
      <c r="T214" s="98"/>
      <c r="U214" s="37"/>
      <c r="V214" s="37"/>
      <c r="W214" s="38"/>
      <c r="X214" s="38"/>
      <c r="Y214" s="38"/>
      <c r="Z214" s="35"/>
      <c r="AA214" s="40"/>
      <c r="AB214" s="41"/>
      <c r="AC214" s="42"/>
      <c r="AD214" s="34"/>
      <c r="AE214" s="39"/>
      <c r="AF214" s="39"/>
      <c r="AG214" s="39"/>
      <c r="AH214" s="34"/>
      <c r="AI214" s="39"/>
      <c r="AJ214" s="39"/>
      <c r="AK214" s="43"/>
      <c r="AL214" s="38"/>
      <c r="AM214" s="40"/>
      <c r="AN214" s="40"/>
      <c r="AO214" s="40"/>
      <c r="AP214" s="40"/>
      <c r="AQ214" s="39"/>
      <c r="AR214" s="39"/>
      <c r="AS214" s="39"/>
      <c r="AT214" s="39"/>
      <c r="AU214" s="39"/>
    </row>
    <row r="215" spans="1:47" s="26" customFormat="1" ht="39" customHeight="1" x14ac:dyDescent="0.25">
      <c r="A215" s="65" t="e">
        <f>VLOOKUP(D215,'Active-Bldg List ref'!$A:$E,4,FALSE)</f>
        <v>#N/A</v>
      </c>
      <c r="B215" s="65" t="e">
        <f>VLOOKUP(D215,'Active-Bldg List ref'!$A:$E,5,FALSE)</f>
        <v>#N/A</v>
      </c>
      <c r="C215" s="65" t="e">
        <f>VLOOKUP(D215,'Active-Bldg List ref'!$A:$B,2,FALSE)</f>
        <v>#N/A</v>
      </c>
      <c r="D215" s="65" t="e">
        <f>INDEX('Active-Bldg List ref'!$A:$A,MATCH(R215,'Active-Bldg List ref'!$C:$C,0))</f>
        <v>#N/A</v>
      </c>
      <c r="E215" s="65" t="e">
        <f>INDEX('Equip Group &amp; Type ref'!D:D,MATCH(U215,'Equip Group &amp; Type ref'!E:E,0))</f>
        <v>#N/A</v>
      </c>
      <c r="F215" s="66" t="e">
        <f>INDEX('Equip Group &amp; Type ref'!F:F,MATCH(V215,'Equip Group &amp; Type ref'!G:G,0))</f>
        <v>#N/A</v>
      </c>
      <c r="G215" s="83"/>
      <c r="H215" s="69" t="e">
        <f>INDEX('Equip Group &amp; Type ref'!$F:$H,MATCH(F215,'Equip Group &amp; Type ref'!$F:$F,0),MATCH(A215,'Equip Group &amp; Type ref'!$2:$2,0))</f>
        <v>#N/A</v>
      </c>
      <c r="I215" s="70" t="e">
        <f>VLOOKUP(F215,'Equip Group &amp; Type ref'!F:H,6,FALSE)</f>
        <v>#N/A</v>
      </c>
      <c r="J215" s="71" t="e">
        <f>CONCATENATE(D215,":",VLOOKUP(F215,'Equip Group &amp; Type ref'!F:G,2,FALSE),":",$W215)</f>
        <v>#N/A</v>
      </c>
      <c r="K215" s="84" t="e">
        <f t="shared" si="9"/>
        <v>#N/A</v>
      </c>
      <c r="L215" s="70" t="e">
        <f>INDEX('MFR_List ref'!$A:$A,MATCH($Z215,'MFR_List ref'!$B:$B,0))</f>
        <v>#N/A</v>
      </c>
      <c r="M215" s="76" t="e">
        <f t="shared" si="8"/>
        <v>#N/A</v>
      </c>
      <c r="N215" s="78"/>
      <c r="O215" s="85"/>
      <c r="P215" s="86"/>
      <c r="Q215" s="74"/>
      <c r="R215" s="35"/>
      <c r="S215" s="36"/>
      <c r="T215" s="98"/>
      <c r="U215" s="37"/>
      <c r="V215" s="37"/>
      <c r="W215" s="38"/>
      <c r="X215" s="38"/>
      <c r="Y215" s="38"/>
      <c r="Z215" s="35"/>
      <c r="AA215" s="40"/>
      <c r="AB215" s="41"/>
      <c r="AC215" s="42"/>
      <c r="AD215" s="34"/>
      <c r="AE215" s="39"/>
      <c r="AF215" s="39"/>
      <c r="AG215" s="39"/>
      <c r="AH215" s="34"/>
      <c r="AI215" s="39"/>
      <c r="AJ215" s="39"/>
      <c r="AK215" s="43"/>
      <c r="AL215" s="38"/>
      <c r="AM215" s="40"/>
      <c r="AN215" s="40"/>
      <c r="AO215" s="40"/>
      <c r="AP215" s="40"/>
      <c r="AQ215" s="39"/>
      <c r="AR215" s="39"/>
      <c r="AS215" s="39"/>
      <c r="AT215" s="39"/>
      <c r="AU215" s="39"/>
    </row>
    <row r="216" spans="1:47" s="26" customFormat="1" ht="39" customHeight="1" x14ac:dyDescent="0.25">
      <c r="A216" s="65" t="e">
        <f>VLOOKUP(D216,'Active-Bldg List ref'!$A:$E,4,FALSE)</f>
        <v>#N/A</v>
      </c>
      <c r="B216" s="65" t="e">
        <f>VLOOKUP(D216,'Active-Bldg List ref'!$A:$E,5,FALSE)</f>
        <v>#N/A</v>
      </c>
      <c r="C216" s="65" t="e">
        <f>VLOOKUP(D216,'Active-Bldg List ref'!$A:$B,2,FALSE)</f>
        <v>#N/A</v>
      </c>
      <c r="D216" s="65" t="e">
        <f>INDEX('Active-Bldg List ref'!$A:$A,MATCH(R216,'Active-Bldg List ref'!$C:$C,0))</f>
        <v>#N/A</v>
      </c>
      <c r="E216" s="65" t="e">
        <f>INDEX('Equip Group &amp; Type ref'!D:D,MATCH(U216,'Equip Group &amp; Type ref'!E:E,0))</f>
        <v>#N/A</v>
      </c>
      <c r="F216" s="66" t="e">
        <f>INDEX('Equip Group &amp; Type ref'!F:F,MATCH(V216,'Equip Group &amp; Type ref'!G:G,0))</f>
        <v>#N/A</v>
      </c>
      <c r="G216" s="83"/>
      <c r="H216" s="69" t="e">
        <f>INDEX('Equip Group &amp; Type ref'!$F:$H,MATCH(F216,'Equip Group &amp; Type ref'!$F:$F,0),MATCH(A216,'Equip Group &amp; Type ref'!$2:$2,0))</f>
        <v>#N/A</v>
      </c>
      <c r="I216" s="70" t="e">
        <f>VLOOKUP(F216,'Equip Group &amp; Type ref'!F:H,6,FALSE)</f>
        <v>#N/A</v>
      </c>
      <c r="J216" s="71" t="e">
        <f>CONCATENATE(D216,":",VLOOKUP(F216,'Equip Group &amp; Type ref'!F:G,2,FALSE),":",$W216)</f>
        <v>#N/A</v>
      </c>
      <c r="K216" s="84" t="e">
        <f t="shared" si="9"/>
        <v>#N/A</v>
      </c>
      <c r="L216" s="70" t="e">
        <f>INDEX('MFR_List ref'!$A:$A,MATCH($Z216,'MFR_List ref'!$B:$B,0))</f>
        <v>#N/A</v>
      </c>
      <c r="M216" s="76" t="e">
        <f t="shared" si="8"/>
        <v>#N/A</v>
      </c>
      <c r="N216" s="78"/>
      <c r="O216" s="85"/>
      <c r="P216" s="86"/>
      <c r="Q216" s="74"/>
      <c r="R216" s="35"/>
      <c r="S216" s="36"/>
      <c r="T216" s="98"/>
      <c r="U216" s="37"/>
      <c r="V216" s="37"/>
      <c r="W216" s="38"/>
      <c r="X216" s="38"/>
      <c r="Y216" s="38"/>
      <c r="Z216" s="35"/>
      <c r="AA216" s="40"/>
      <c r="AB216" s="41"/>
      <c r="AC216" s="42"/>
      <c r="AD216" s="34"/>
      <c r="AE216" s="39"/>
      <c r="AF216" s="39"/>
      <c r="AG216" s="39"/>
      <c r="AH216" s="34"/>
      <c r="AI216" s="39"/>
      <c r="AJ216" s="39"/>
      <c r="AK216" s="43"/>
      <c r="AL216" s="38"/>
      <c r="AM216" s="40"/>
      <c r="AN216" s="40"/>
      <c r="AO216" s="40"/>
      <c r="AP216" s="40"/>
      <c r="AQ216" s="39"/>
      <c r="AR216" s="39"/>
      <c r="AS216" s="39"/>
      <c r="AT216" s="39"/>
      <c r="AU216" s="39"/>
    </row>
    <row r="217" spans="1:47" s="26" customFormat="1" ht="39" customHeight="1" x14ac:dyDescent="0.25">
      <c r="A217" s="65" t="e">
        <f>VLOOKUP(D217,'Active-Bldg List ref'!$A:$E,4,FALSE)</f>
        <v>#N/A</v>
      </c>
      <c r="B217" s="65" t="e">
        <f>VLOOKUP(D217,'Active-Bldg List ref'!$A:$E,5,FALSE)</f>
        <v>#N/A</v>
      </c>
      <c r="C217" s="65" t="e">
        <f>VLOOKUP(D217,'Active-Bldg List ref'!$A:$B,2,FALSE)</f>
        <v>#N/A</v>
      </c>
      <c r="D217" s="65" t="e">
        <f>INDEX('Active-Bldg List ref'!$A:$A,MATCH(R217,'Active-Bldg List ref'!$C:$C,0))</f>
        <v>#N/A</v>
      </c>
      <c r="E217" s="65" t="e">
        <f>INDEX('Equip Group &amp; Type ref'!D:D,MATCH(U217,'Equip Group &amp; Type ref'!E:E,0))</f>
        <v>#N/A</v>
      </c>
      <c r="F217" s="66" t="e">
        <f>INDEX('Equip Group &amp; Type ref'!F:F,MATCH(V217,'Equip Group &amp; Type ref'!G:G,0))</f>
        <v>#N/A</v>
      </c>
      <c r="G217" s="83"/>
      <c r="H217" s="69" t="e">
        <f>INDEX('Equip Group &amp; Type ref'!$F:$H,MATCH(F217,'Equip Group &amp; Type ref'!$F:$F,0),MATCH(A217,'Equip Group &amp; Type ref'!$2:$2,0))</f>
        <v>#N/A</v>
      </c>
      <c r="I217" s="70" t="e">
        <f>VLOOKUP(F217,'Equip Group &amp; Type ref'!F:H,6,FALSE)</f>
        <v>#N/A</v>
      </c>
      <c r="J217" s="71" t="e">
        <f>CONCATENATE(D217,":",VLOOKUP(F217,'Equip Group &amp; Type ref'!F:G,2,FALSE),":",$W217)</f>
        <v>#N/A</v>
      </c>
      <c r="K217" s="84" t="e">
        <f t="shared" si="9"/>
        <v>#N/A</v>
      </c>
      <c r="L217" s="70" t="e">
        <f>INDEX('MFR_List ref'!$A:$A,MATCH($Z217,'MFR_List ref'!$B:$B,0))</f>
        <v>#N/A</v>
      </c>
      <c r="M217" s="76" t="e">
        <f t="shared" si="8"/>
        <v>#N/A</v>
      </c>
      <c r="N217" s="78"/>
      <c r="O217" s="85"/>
      <c r="P217" s="86"/>
      <c r="Q217" s="74"/>
      <c r="R217" s="35"/>
      <c r="S217" s="36"/>
      <c r="T217" s="98"/>
      <c r="U217" s="37"/>
      <c r="V217" s="37"/>
      <c r="W217" s="38"/>
      <c r="X217" s="38"/>
      <c r="Y217" s="38"/>
      <c r="Z217" s="35"/>
      <c r="AA217" s="40"/>
      <c r="AB217" s="41"/>
      <c r="AC217" s="42"/>
      <c r="AD217" s="34"/>
      <c r="AE217" s="39"/>
      <c r="AF217" s="39"/>
      <c r="AG217" s="39"/>
      <c r="AH217" s="34"/>
      <c r="AI217" s="39"/>
      <c r="AJ217" s="39"/>
      <c r="AK217" s="43"/>
      <c r="AL217" s="38"/>
      <c r="AM217" s="40"/>
      <c r="AN217" s="40"/>
      <c r="AO217" s="40"/>
      <c r="AP217" s="40"/>
      <c r="AQ217" s="39"/>
      <c r="AR217" s="39"/>
      <c r="AS217" s="39"/>
      <c r="AT217" s="39"/>
      <c r="AU217" s="39"/>
    </row>
    <row r="218" spans="1:47" s="26" customFormat="1" ht="39" customHeight="1" x14ac:dyDescent="0.25">
      <c r="A218" s="65" t="e">
        <f>VLOOKUP(D218,'Active-Bldg List ref'!$A:$E,4,FALSE)</f>
        <v>#N/A</v>
      </c>
      <c r="B218" s="65" t="e">
        <f>VLOOKUP(D218,'Active-Bldg List ref'!$A:$E,5,FALSE)</f>
        <v>#N/A</v>
      </c>
      <c r="C218" s="65" t="e">
        <f>VLOOKUP(D218,'Active-Bldg List ref'!$A:$B,2,FALSE)</f>
        <v>#N/A</v>
      </c>
      <c r="D218" s="65" t="e">
        <f>INDEX('Active-Bldg List ref'!$A:$A,MATCH(R218,'Active-Bldg List ref'!$C:$C,0))</f>
        <v>#N/A</v>
      </c>
      <c r="E218" s="65" t="e">
        <f>INDEX('Equip Group &amp; Type ref'!D:D,MATCH(U218,'Equip Group &amp; Type ref'!E:E,0))</f>
        <v>#N/A</v>
      </c>
      <c r="F218" s="66" t="e">
        <f>INDEX('Equip Group &amp; Type ref'!F:F,MATCH(V218,'Equip Group &amp; Type ref'!G:G,0))</f>
        <v>#N/A</v>
      </c>
      <c r="G218" s="83"/>
      <c r="H218" s="69" t="e">
        <f>INDEX('Equip Group &amp; Type ref'!$F:$H,MATCH(F218,'Equip Group &amp; Type ref'!$F:$F,0),MATCH(A218,'Equip Group &amp; Type ref'!$2:$2,0))</f>
        <v>#N/A</v>
      </c>
      <c r="I218" s="70" t="e">
        <f>VLOOKUP(F218,'Equip Group &amp; Type ref'!F:H,6,FALSE)</f>
        <v>#N/A</v>
      </c>
      <c r="J218" s="71" t="e">
        <f>CONCATENATE(D218,":",VLOOKUP(F218,'Equip Group &amp; Type ref'!F:G,2,FALSE),":",$W218)</f>
        <v>#N/A</v>
      </c>
      <c r="K218" s="84" t="e">
        <f t="shared" si="9"/>
        <v>#N/A</v>
      </c>
      <c r="L218" s="70" t="e">
        <f>INDEX('MFR_List ref'!$A:$A,MATCH($Z218,'MFR_List ref'!$B:$B,0))</f>
        <v>#N/A</v>
      </c>
      <c r="M218" s="76" t="e">
        <f t="shared" si="8"/>
        <v>#N/A</v>
      </c>
      <c r="N218" s="78"/>
      <c r="O218" s="85"/>
      <c r="P218" s="86"/>
      <c r="Q218" s="74"/>
      <c r="R218" s="35"/>
      <c r="S218" s="36"/>
      <c r="T218" s="98"/>
      <c r="U218" s="37"/>
      <c r="V218" s="37"/>
      <c r="W218" s="38"/>
      <c r="X218" s="38"/>
      <c r="Y218" s="38"/>
      <c r="Z218" s="35"/>
      <c r="AA218" s="40"/>
      <c r="AB218" s="41"/>
      <c r="AC218" s="42"/>
      <c r="AD218" s="34"/>
      <c r="AE218" s="39"/>
      <c r="AF218" s="39"/>
      <c r="AG218" s="39"/>
      <c r="AH218" s="34"/>
      <c r="AI218" s="39"/>
      <c r="AJ218" s="39"/>
      <c r="AK218" s="43"/>
      <c r="AL218" s="38"/>
      <c r="AM218" s="40"/>
      <c r="AN218" s="40"/>
      <c r="AO218" s="40"/>
      <c r="AP218" s="40"/>
      <c r="AQ218" s="39"/>
      <c r="AR218" s="39"/>
      <c r="AS218" s="39"/>
      <c r="AT218" s="39"/>
      <c r="AU218" s="39"/>
    </row>
    <row r="219" spans="1:47" s="26" customFormat="1" ht="39" customHeight="1" x14ac:dyDescent="0.25">
      <c r="A219" s="65" t="e">
        <f>VLOOKUP(D219,'Active-Bldg List ref'!$A:$E,4,FALSE)</f>
        <v>#N/A</v>
      </c>
      <c r="B219" s="65" t="e">
        <f>VLOOKUP(D219,'Active-Bldg List ref'!$A:$E,5,FALSE)</f>
        <v>#N/A</v>
      </c>
      <c r="C219" s="65" t="e">
        <f>VLOOKUP(D219,'Active-Bldg List ref'!$A:$B,2,FALSE)</f>
        <v>#N/A</v>
      </c>
      <c r="D219" s="65" t="e">
        <f>INDEX('Active-Bldg List ref'!$A:$A,MATCH(R219,'Active-Bldg List ref'!$C:$C,0))</f>
        <v>#N/A</v>
      </c>
      <c r="E219" s="65" t="e">
        <f>INDEX('Equip Group &amp; Type ref'!D:D,MATCH(U219,'Equip Group &amp; Type ref'!E:E,0))</f>
        <v>#N/A</v>
      </c>
      <c r="F219" s="66" t="e">
        <f>INDEX('Equip Group &amp; Type ref'!F:F,MATCH(V219,'Equip Group &amp; Type ref'!G:G,0))</f>
        <v>#N/A</v>
      </c>
      <c r="G219" s="83"/>
      <c r="H219" s="69" t="e">
        <f>INDEX('Equip Group &amp; Type ref'!$F:$H,MATCH(F219,'Equip Group &amp; Type ref'!$F:$F,0),MATCH(A219,'Equip Group &amp; Type ref'!$2:$2,0))</f>
        <v>#N/A</v>
      </c>
      <c r="I219" s="70" t="e">
        <f>VLOOKUP(F219,'Equip Group &amp; Type ref'!F:H,6,FALSE)</f>
        <v>#N/A</v>
      </c>
      <c r="J219" s="71" t="e">
        <f>CONCATENATE(D219,":",VLOOKUP(F219,'Equip Group &amp; Type ref'!F:G,2,FALSE),":",$W219)</f>
        <v>#N/A</v>
      </c>
      <c r="K219" s="84" t="e">
        <f t="shared" si="9"/>
        <v>#N/A</v>
      </c>
      <c r="L219" s="70" t="e">
        <f>INDEX('MFR_List ref'!$A:$A,MATCH($Z219,'MFR_List ref'!$B:$B,0))</f>
        <v>#N/A</v>
      </c>
      <c r="M219" s="76" t="e">
        <f t="shared" si="8"/>
        <v>#N/A</v>
      </c>
      <c r="N219" s="78"/>
      <c r="O219" s="85"/>
      <c r="P219" s="86"/>
      <c r="Q219" s="74"/>
      <c r="R219" s="35"/>
      <c r="S219" s="36"/>
      <c r="T219" s="98"/>
      <c r="U219" s="37"/>
      <c r="V219" s="37"/>
      <c r="W219" s="38"/>
      <c r="X219" s="38"/>
      <c r="Y219" s="38"/>
      <c r="Z219" s="35"/>
      <c r="AA219" s="40"/>
      <c r="AB219" s="41"/>
      <c r="AC219" s="42"/>
      <c r="AD219" s="34"/>
      <c r="AE219" s="39"/>
      <c r="AF219" s="39"/>
      <c r="AG219" s="39"/>
      <c r="AH219" s="34"/>
      <c r="AI219" s="39"/>
      <c r="AJ219" s="39"/>
      <c r="AK219" s="43"/>
      <c r="AL219" s="38"/>
      <c r="AM219" s="40"/>
      <c r="AN219" s="40"/>
      <c r="AO219" s="40"/>
      <c r="AP219" s="40"/>
      <c r="AQ219" s="39"/>
      <c r="AR219" s="39"/>
      <c r="AS219" s="39"/>
      <c r="AT219" s="39"/>
      <c r="AU219" s="39"/>
    </row>
    <row r="220" spans="1:47" s="26" customFormat="1" ht="39" customHeight="1" x14ac:dyDescent="0.25">
      <c r="A220" s="65" t="e">
        <f>VLOOKUP(D220,'Active-Bldg List ref'!$A:$E,4,FALSE)</f>
        <v>#N/A</v>
      </c>
      <c r="B220" s="65" t="e">
        <f>VLOOKUP(D220,'Active-Bldg List ref'!$A:$E,5,FALSE)</f>
        <v>#N/A</v>
      </c>
      <c r="C220" s="65" t="e">
        <f>VLOOKUP(D220,'Active-Bldg List ref'!$A:$B,2,FALSE)</f>
        <v>#N/A</v>
      </c>
      <c r="D220" s="65" t="e">
        <f>INDEX('Active-Bldg List ref'!$A:$A,MATCH(R220,'Active-Bldg List ref'!$C:$C,0))</f>
        <v>#N/A</v>
      </c>
      <c r="E220" s="65" t="e">
        <f>INDEX('Equip Group &amp; Type ref'!D:D,MATCH(U220,'Equip Group &amp; Type ref'!E:E,0))</f>
        <v>#N/A</v>
      </c>
      <c r="F220" s="66" t="e">
        <f>INDEX('Equip Group &amp; Type ref'!F:F,MATCH(V220,'Equip Group &amp; Type ref'!G:G,0))</f>
        <v>#N/A</v>
      </c>
      <c r="G220" s="83"/>
      <c r="H220" s="69" t="e">
        <f>INDEX('Equip Group &amp; Type ref'!$F:$H,MATCH(F220,'Equip Group &amp; Type ref'!$F:$F,0),MATCH(A220,'Equip Group &amp; Type ref'!$2:$2,0))</f>
        <v>#N/A</v>
      </c>
      <c r="I220" s="70" t="e">
        <f>VLOOKUP(F220,'Equip Group &amp; Type ref'!F:H,6,FALSE)</f>
        <v>#N/A</v>
      </c>
      <c r="J220" s="71" t="e">
        <f>CONCATENATE(D220,":",VLOOKUP(F220,'Equip Group &amp; Type ref'!F:G,2,FALSE),":",$W220)</f>
        <v>#N/A</v>
      </c>
      <c r="K220" s="84" t="e">
        <f t="shared" si="9"/>
        <v>#N/A</v>
      </c>
      <c r="L220" s="70" t="e">
        <f>INDEX('MFR_List ref'!$A:$A,MATCH($Z220,'MFR_List ref'!$B:$B,0))</f>
        <v>#N/A</v>
      </c>
      <c r="M220" s="76" t="e">
        <f t="shared" si="8"/>
        <v>#N/A</v>
      </c>
      <c r="N220" s="78"/>
      <c r="O220" s="85"/>
      <c r="P220" s="86"/>
      <c r="Q220" s="74"/>
      <c r="R220" s="35"/>
      <c r="S220" s="36"/>
      <c r="T220" s="98"/>
      <c r="U220" s="37"/>
      <c r="V220" s="37"/>
      <c r="W220" s="38"/>
      <c r="X220" s="38"/>
      <c r="Y220" s="38"/>
      <c r="Z220" s="35"/>
      <c r="AA220" s="40"/>
      <c r="AB220" s="41"/>
      <c r="AC220" s="42"/>
      <c r="AD220" s="34"/>
      <c r="AE220" s="39"/>
      <c r="AF220" s="39"/>
      <c r="AG220" s="39"/>
      <c r="AH220" s="34"/>
      <c r="AI220" s="39"/>
      <c r="AJ220" s="39"/>
      <c r="AK220" s="43"/>
      <c r="AL220" s="38"/>
      <c r="AM220" s="40"/>
      <c r="AN220" s="40"/>
      <c r="AO220" s="40"/>
      <c r="AP220" s="40"/>
      <c r="AQ220" s="39"/>
      <c r="AR220" s="39"/>
      <c r="AS220" s="39"/>
      <c r="AT220" s="39"/>
      <c r="AU220" s="39"/>
    </row>
    <row r="221" spans="1:47" s="26" customFormat="1" ht="39" customHeight="1" x14ac:dyDescent="0.25">
      <c r="A221" s="65" t="e">
        <f>VLOOKUP(D221,'Active-Bldg List ref'!$A:$E,4,FALSE)</f>
        <v>#N/A</v>
      </c>
      <c r="B221" s="65" t="e">
        <f>VLOOKUP(D221,'Active-Bldg List ref'!$A:$E,5,FALSE)</f>
        <v>#N/A</v>
      </c>
      <c r="C221" s="65" t="e">
        <f>VLOOKUP(D221,'Active-Bldg List ref'!$A:$B,2,FALSE)</f>
        <v>#N/A</v>
      </c>
      <c r="D221" s="65" t="e">
        <f>INDEX('Active-Bldg List ref'!$A:$A,MATCH(R221,'Active-Bldg List ref'!$C:$C,0))</f>
        <v>#N/A</v>
      </c>
      <c r="E221" s="65" t="e">
        <f>INDEX('Equip Group &amp; Type ref'!D:D,MATCH(U221,'Equip Group &amp; Type ref'!E:E,0))</f>
        <v>#N/A</v>
      </c>
      <c r="F221" s="66" t="e">
        <f>INDEX('Equip Group &amp; Type ref'!F:F,MATCH(V221,'Equip Group &amp; Type ref'!G:G,0))</f>
        <v>#N/A</v>
      </c>
      <c r="G221" s="83"/>
      <c r="H221" s="69" t="e">
        <f>INDEX('Equip Group &amp; Type ref'!$F:$H,MATCH(F221,'Equip Group &amp; Type ref'!$F:$F,0),MATCH(A221,'Equip Group &amp; Type ref'!$2:$2,0))</f>
        <v>#N/A</v>
      </c>
      <c r="I221" s="70" t="e">
        <f>VLOOKUP(F221,'Equip Group &amp; Type ref'!F:H,6,FALSE)</f>
        <v>#N/A</v>
      </c>
      <c r="J221" s="71" t="e">
        <f>CONCATENATE(D221,":",VLOOKUP(F221,'Equip Group &amp; Type ref'!F:G,2,FALSE),":",$W221)</f>
        <v>#N/A</v>
      </c>
      <c r="K221" s="84" t="e">
        <f t="shared" si="9"/>
        <v>#N/A</v>
      </c>
      <c r="L221" s="70" t="e">
        <f>INDEX('MFR_List ref'!$A:$A,MATCH($Z221,'MFR_List ref'!$B:$B,0))</f>
        <v>#N/A</v>
      </c>
      <c r="M221" s="76" t="e">
        <f t="shared" si="8"/>
        <v>#N/A</v>
      </c>
      <c r="N221" s="78"/>
      <c r="O221" s="85"/>
      <c r="P221" s="86"/>
      <c r="Q221" s="74"/>
      <c r="R221" s="35"/>
      <c r="S221" s="36"/>
      <c r="T221" s="98"/>
      <c r="U221" s="37"/>
      <c r="V221" s="37"/>
      <c r="W221" s="38"/>
      <c r="X221" s="38"/>
      <c r="Y221" s="38"/>
      <c r="Z221" s="35"/>
      <c r="AA221" s="40"/>
      <c r="AB221" s="41"/>
      <c r="AC221" s="42"/>
      <c r="AD221" s="34"/>
      <c r="AE221" s="39"/>
      <c r="AF221" s="39"/>
      <c r="AG221" s="39"/>
      <c r="AH221" s="34"/>
      <c r="AI221" s="39"/>
      <c r="AJ221" s="39"/>
      <c r="AK221" s="43"/>
      <c r="AL221" s="38"/>
      <c r="AM221" s="40"/>
      <c r="AN221" s="40"/>
      <c r="AO221" s="40"/>
      <c r="AP221" s="40"/>
      <c r="AQ221" s="39"/>
      <c r="AR221" s="39"/>
      <c r="AS221" s="39"/>
      <c r="AT221" s="39"/>
      <c r="AU221" s="39"/>
    </row>
    <row r="222" spans="1:47" s="26" customFormat="1" ht="39" customHeight="1" x14ac:dyDescent="0.25">
      <c r="A222" s="65" t="e">
        <f>VLOOKUP(D222,'Active-Bldg List ref'!$A:$E,4,FALSE)</f>
        <v>#N/A</v>
      </c>
      <c r="B222" s="65" t="e">
        <f>VLOOKUP(D222,'Active-Bldg List ref'!$A:$E,5,FALSE)</f>
        <v>#N/A</v>
      </c>
      <c r="C222" s="65" t="e">
        <f>VLOOKUP(D222,'Active-Bldg List ref'!$A:$B,2,FALSE)</f>
        <v>#N/A</v>
      </c>
      <c r="D222" s="65" t="e">
        <f>INDEX('Active-Bldg List ref'!$A:$A,MATCH(R222,'Active-Bldg List ref'!$C:$C,0))</f>
        <v>#N/A</v>
      </c>
      <c r="E222" s="65" t="e">
        <f>INDEX('Equip Group &amp; Type ref'!D:D,MATCH(U222,'Equip Group &amp; Type ref'!E:E,0))</f>
        <v>#N/A</v>
      </c>
      <c r="F222" s="66" t="e">
        <f>INDEX('Equip Group &amp; Type ref'!F:F,MATCH(V222,'Equip Group &amp; Type ref'!G:G,0))</f>
        <v>#N/A</v>
      </c>
      <c r="G222" s="83"/>
      <c r="H222" s="69" t="e">
        <f>INDEX('Equip Group &amp; Type ref'!$F:$H,MATCH(F222,'Equip Group &amp; Type ref'!$F:$F,0),MATCH(A222,'Equip Group &amp; Type ref'!$2:$2,0))</f>
        <v>#N/A</v>
      </c>
      <c r="I222" s="70" t="e">
        <f>VLOOKUP(F222,'Equip Group &amp; Type ref'!F:H,6,FALSE)</f>
        <v>#N/A</v>
      </c>
      <c r="J222" s="71" t="e">
        <f>CONCATENATE(D222,":",VLOOKUP(F222,'Equip Group &amp; Type ref'!F:G,2,FALSE),":",$W222)</f>
        <v>#N/A</v>
      </c>
      <c r="K222" s="84" t="e">
        <f t="shared" si="9"/>
        <v>#N/A</v>
      </c>
      <c r="L222" s="70" t="e">
        <f>INDEX('MFR_List ref'!$A:$A,MATCH($Z222,'MFR_List ref'!$B:$B,0))</f>
        <v>#N/A</v>
      </c>
      <c r="M222" s="76" t="e">
        <f t="shared" si="8"/>
        <v>#N/A</v>
      </c>
      <c r="N222" s="78"/>
      <c r="O222" s="85"/>
      <c r="P222" s="86"/>
      <c r="Q222" s="74"/>
      <c r="R222" s="35"/>
      <c r="S222" s="36"/>
      <c r="T222" s="98"/>
      <c r="U222" s="37"/>
      <c r="V222" s="37"/>
      <c r="W222" s="38"/>
      <c r="X222" s="38"/>
      <c r="Y222" s="38"/>
      <c r="Z222" s="35"/>
      <c r="AA222" s="40"/>
      <c r="AB222" s="41"/>
      <c r="AC222" s="42"/>
      <c r="AD222" s="34"/>
      <c r="AE222" s="39"/>
      <c r="AF222" s="39"/>
      <c r="AG222" s="39"/>
      <c r="AH222" s="34"/>
      <c r="AI222" s="39"/>
      <c r="AJ222" s="39"/>
      <c r="AK222" s="43"/>
      <c r="AL222" s="38"/>
      <c r="AM222" s="40"/>
      <c r="AN222" s="40"/>
      <c r="AO222" s="40"/>
      <c r="AP222" s="40"/>
      <c r="AQ222" s="39"/>
      <c r="AR222" s="39"/>
      <c r="AS222" s="39"/>
      <c r="AT222" s="39"/>
      <c r="AU222" s="39"/>
    </row>
    <row r="223" spans="1:47" s="26" customFormat="1" ht="39" customHeight="1" x14ac:dyDescent="0.25">
      <c r="A223" s="65" t="e">
        <f>VLOOKUP(D223,'Active-Bldg List ref'!$A:$E,4,FALSE)</f>
        <v>#N/A</v>
      </c>
      <c r="B223" s="65" t="e">
        <f>VLOOKUP(D223,'Active-Bldg List ref'!$A:$E,5,FALSE)</f>
        <v>#N/A</v>
      </c>
      <c r="C223" s="65" t="e">
        <f>VLOOKUP(D223,'Active-Bldg List ref'!$A:$B,2,FALSE)</f>
        <v>#N/A</v>
      </c>
      <c r="D223" s="65" t="e">
        <f>INDEX('Active-Bldg List ref'!$A:$A,MATCH(R223,'Active-Bldg List ref'!$C:$C,0))</f>
        <v>#N/A</v>
      </c>
      <c r="E223" s="65" t="e">
        <f>INDEX('Equip Group &amp; Type ref'!D:D,MATCH(U223,'Equip Group &amp; Type ref'!E:E,0))</f>
        <v>#N/A</v>
      </c>
      <c r="F223" s="66" t="e">
        <f>INDEX('Equip Group &amp; Type ref'!F:F,MATCH(V223,'Equip Group &amp; Type ref'!G:G,0))</f>
        <v>#N/A</v>
      </c>
      <c r="G223" s="83"/>
      <c r="H223" s="69" t="e">
        <f>INDEX('Equip Group &amp; Type ref'!$F:$H,MATCH(F223,'Equip Group &amp; Type ref'!$F:$F,0),MATCH(A223,'Equip Group &amp; Type ref'!$2:$2,0))</f>
        <v>#N/A</v>
      </c>
      <c r="I223" s="70" t="e">
        <f>VLOOKUP(F223,'Equip Group &amp; Type ref'!F:H,6,FALSE)</f>
        <v>#N/A</v>
      </c>
      <c r="J223" s="71" t="e">
        <f>CONCATENATE(D223,":",VLOOKUP(F223,'Equip Group &amp; Type ref'!F:G,2,FALSE),":",$W223)</f>
        <v>#N/A</v>
      </c>
      <c r="K223" s="84" t="e">
        <f t="shared" si="9"/>
        <v>#N/A</v>
      </c>
      <c r="L223" s="70" t="e">
        <f>INDEX('MFR_List ref'!$A:$A,MATCH($Z223,'MFR_List ref'!$B:$B,0))</f>
        <v>#N/A</v>
      </c>
      <c r="M223" s="76" t="e">
        <f t="shared" si="8"/>
        <v>#N/A</v>
      </c>
      <c r="N223" s="78"/>
      <c r="O223" s="85"/>
      <c r="P223" s="86"/>
      <c r="Q223" s="74"/>
      <c r="R223" s="35"/>
      <c r="S223" s="36"/>
      <c r="T223" s="98"/>
      <c r="U223" s="37"/>
      <c r="V223" s="37"/>
      <c r="W223" s="38"/>
      <c r="X223" s="38"/>
      <c r="Y223" s="38"/>
      <c r="Z223" s="35"/>
      <c r="AA223" s="40"/>
      <c r="AB223" s="41"/>
      <c r="AC223" s="42"/>
      <c r="AD223" s="34"/>
      <c r="AE223" s="39"/>
      <c r="AF223" s="39"/>
      <c r="AG223" s="39"/>
      <c r="AH223" s="34"/>
      <c r="AI223" s="39"/>
      <c r="AJ223" s="39"/>
      <c r="AK223" s="43"/>
      <c r="AL223" s="38"/>
      <c r="AM223" s="40"/>
      <c r="AN223" s="40"/>
      <c r="AO223" s="40"/>
      <c r="AP223" s="40"/>
      <c r="AQ223" s="39"/>
      <c r="AR223" s="39"/>
      <c r="AS223" s="39"/>
      <c r="AT223" s="39"/>
      <c r="AU223" s="39"/>
    </row>
    <row r="224" spans="1:47" s="26" customFormat="1" ht="39" customHeight="1" x14ac:dyDescent="0.25">
      <c r="A224" s="65" t="e">
        <f>VLOOKUP(D224,'Active-Bldg List ref'!$A:$E,4,FALSE)</f>
        <v>#N/A</v>
      </c>
      <c r="B224" s="65" t="e">
        <f>VLOOKUP(D224,'Active-Bldg List ref'!$A:$E,5,FALSE)</f>
        <v>#N/A</v>
      </c>
      <c r="C224" s="65" t="e">
        <f>VLOOKUP(D224,'Active-Bldg List ref'!$A:$B,2,FALSE)</f>
        <v>#N/A</v>
      </c>
      <c r="D224" s="65" t="e">
        <f>INDEX('Active-Bldg List ref'!$A:$A,MATCH(R224,'Active-Bldg List ref'!$C:$C,0))</f>
        <v>#N/A</v>
      </c>
      <c r="E224" s="65" t="e">
        <f>INDEX('Equip Group &amp; Type ref'!D:D,MATCH(U224,'Equip Group &amp; Type ref'!E:E,0))</f>
        <v>#N/A</v>
      </c>
      <c r="F224" s="66" t="e">
        <f>INDEX('Equip Group &amp; Type ref'!F:F,MATCH(V224,'Equip Group &amp; Type ref'!G:G,0))</f>
        <v>#N/A</v>
      </c>
      <c r="G224" s="83"/>
      <c r="H224" s="69" t="e">
        <f>INDEX('Equip Group &amp; Type ref'!$F:$H,MATCH(F224,'Equip Group &amp; Type ref'!$F:$F,0),MATCH(A224,'Equip Group &amp; Type ref'!$2:$2,0))</f>
        <v>#N/A</v>
      </c>
      <c r="I224" s="70" t="e">
        <f>VLOOKUP(F224,'Equip Group &amp; Type ref'!F:H,6,FALSE)</f>
        <v>#N/A</v>
      </c>
      <c r="J224" s="71" t="e">
        <f>CONCATENATE(D224,":",VLOOKUP(F224,'Equip Group &amp; Type ref'!F:G,2,FALSE),":",$W224)</f>
        <v>#N/A</v>
      </c>
      <c r="K224" s="84" t="e">
        <f t="shared" si="9"/>
        <v>#N/A</v>
      </c>
      <c r="L224" s="70" t="e">
        <f>INDEX('MFR_List ref'!$A:$A,MATCH($Z224,'MFR_List ref'!$B:$B,0))</f>
        <v>#N/A</v>
      </c>
      <c r="M224" s="76" t="e">
        <f t="shared" ref="M224:M287" si="10">CONCATENATE(RIGHT(C224,LEN(C224)-3),F224,"-",N224)</f>
        <v>#N/A</v>
      </c>
      <c r="N224" s="78"/>
      <c r="O224" s="85"/>
      <c r="P224" s="86"/>
      <c r="Q224" s="74"/>
      <c r="R224" s="35"/>
      <c r="S224" s="36"/>
      <c r="T224" s="98"/>
      <c r="U224" s="37"/>
      <c r="V224" s="37"/>
      <c r="W224" s="38"/>
      <c r="X224" s="38"/>
      <c r="Y224" s="38"/>
      <c r="Z224" s="35"/>
      <c r="AA224" s="40"/>
      <c r="AB224" s="41"/>
      <c r="AC224" s="42"/>
      <c r="AD224" s="34"/>
      <c r="AE224" s="39"/>
      <c r="AF224" s="39"/>
      <c r="AG224" s="39"/>
      <c r="AH224" s="34"/>
      <c r="AI224" s="39"/>
      <c r="AJ224" s="39"/>
      <c r="AK224" s="43"/>
      <c r="AL224" s="38"/>
      <c r="AM224" s="40"/>
      <c r="AN224" s="40"/>
      <c r="AO224" s="40"/>
      <c r="AP224" s="40"/>
      <c r="AQ224" s="39"/>
      <c r="AR224" s="39"/>
      <c r="AS224" s="39"/>
      <c r="AT224" s="39"/>
      <c r="AU224" s="39"/>
    </row>
    <row r="225" spans="1:47" s="26" customFormat="1" ht="39" customHeight="1" x14ac:dyDescent="0.25">
      <c r="A225" s="65" t="e">
        <f>VLOOKUP(D225,'Active-Bldg List ref'!$A:$E,4,FALSE)</f>
        <v>#N/A</v>
      </c>
      <c r="B225" s="65" t="e">
        <f>VLOOKUP(D225,'Active-Bldg List ref'!$A:$E,5,FALSE)</f>
        <v>#N/A</v>
      </c>
      <c r="C225" s="65" t="e">
        <f>VLOOKUP(D225,'Active-Bldg List ref'!$A:$B,2,FALSE)</f>
        <v>#N/A</v>
      </c>
      <c r="D225" s="65" t="e">
        <f>INDEX('Active-Bldg List ref'!$A:$A,MATCH(R225,'Active-Bldg List ref'!$C:$C,0))</f>
        <v>#N/A</v>
      </c>
      <c r="E225" s="65" t="e">
        <f>INDEX('Equip Group &amp; Type ref'!D:D,MATCH(U225,'Equip Group &amp; Type ref'!E:E,0))</f>
        <v>#N/A</v>
      </c>
      <c r="F225" s="66" t="e">
        <f>INDEX('Equip Group &amp; Type ref'!F:F,MATCH(V225,'Equip Group &amp; Type ref'!G:G,0))</f>
        <v>#N/A</v>
      </c>
      <c r="G225" s="83"/>
      <c r="H225" s="69" t="e">
        <f>INDEX('Equip Group &amp; Type ref'!$F:$H,MATCH(F225,'Equip Group &amp; Type ref'!$F:$F,0),MATCH(A225,'Equip Group &amp; Type ref'!$2:$2,0))</f>
        <v>#N/A</v>
      </c>
      <c r="I225" s="70" t="e">
        <f>VLOOKUP(F225,'Equip Group &amp; Type ref'!F:H,6,FALSE)</f>
        <v>#N/A</v>
      </c>
      <c r="J225" s="71" t="e">
        <f>CONCATENATE(D225,":",VLOOKUP(F225,'Equip Group &amp; Type ref'!F:G,2,FALSE),":",$W225)</f>
        <v>#N/A</v>
      </c>
      <c r="K225" s="84" t="e">
        <f t="shared" si="9"/>
        <v>#N/A</v>
      </c>
      <c r="L225" s="70" t="e">
        <f>INDEX('MFR_List ref'!$A:$A,MATCH($Z225,'MFR_List ref'!$B:$B,0))</f>
        <v>#N/A</v>
      </c>
      <c r="M225" s="76" t="e">
        <f t="shared" si="10"/>
        <v>#N/A</v>
      </c>
      <c r="N225" s="78"/>
      <c r="O225" s="85"/>
      <c r="P225" s="86"/>
      <c r="Q225" s="74"/>
      <c r="R225" s="35"/>
      <c r="S225" s="36"/>
      <c r="T225" s="98"/>
      <c r="U225" s="37"/>
      <c r="V225" s="37"/>
      <c r="W225" s="38"/>
      <c r="X225" s="38"/>
      <c r="Y225" s="38"/>
      <c r="Z225" s="35"/>
      <c r="AA225" s="40"/>
      <c r="AB225" s="41"/>
      <c r="AC225" s="42"/>
      <c r="AD225" s="34"/>
      <c r="AE225" s="39"/>
      <c r="AF225" s="39"/>
      <c r="AG225" s="39"/>
      <c r="AH225" s="34"/>
      <c r="AI225" s="39"/>
      <c r="AJ225" s="39"/>
      <c r="AK225" s="43"/>
      <c r="AL225" s="38"/>
      <c r="AM225" s="40"/>
      <c r="AN225" s="40"/>
      <c r="AO225" s="40"/>
      <c r="AP225" s="40"/>
      <c r="AQ225" s="39"/>
      <c r="AR225" s="39"/>
      <c r="AS225" s="39"/>
      <c r="AT225" s="39"/>
      <c r="AU225" s="39"/>
    </row>
    <row r="226" spans="1:47" s="26" customFormat="1" ht="39" customHeight="1" x14ac:dyDescent="0.25">
      <c r="A226" s="65" t="e">
        <f>VLOOKUP(D226,'Active-Bldg List ref'!$A:$E,4,FALSE)</f>
        <v>#N/A</v>
      </c>
      <c r="B226" s="65" t="e">
        <f>VLOOKUP(D226,'Active-Bldg List ref'!$A:$E,5,FALSE)</f>
        <v>#N/A</v>
      </c>
      <c r="C226" s="65" t="e">
        <f>VLOOKUP(D226,'Active-Bldg List ref'!$A:$B,2,FALSE)</f>
        <v>#N/A</v>
      </c>
      <c r="D226" s="65" t="e">
        <f>INDEX('Active-Bldg List ref'!$A:$A,MATCH(R226,'Active-Bldg List ref'!$C:$C,0))</f>
        <v>#N/A</v>
      </c>
      <c r="E226" s="65" t="e">
        <f>INDEX('Equip Group &amp; Type ref'!D:D,MATCH(U226,'Equip Group &amp; Type ref'!E:E,0))</f>
        <v>#N/A</v>
      </c>
      <c r="F226" s="66" t="e">
        <f>INDEX('Equip Group &amp; Type ref'!F:F,MATCH(V226,'Equip Group &amp; Type ref'!G:G,0))</f>
        <v>#N/A</v>
      </c>
      <c r="G226" s="83"/>
      <c r="H226" s="69" t="e">
        <f>INDEX('Equip Group &amp; Type ref'!$F:$H,MATCH(F226,'Equip Group &amp; Type ref'!$F:$F,0),MATCH(A226,'Equip Group &amp; Type ref'!$2:$2,0))</f>
        <v>#N/A</v>
      </c>
      <c r="I226" s="70" t="e">
        <f>VLOOKUP(F226,'Equip Group &amp; Type ref'!F:H,6,FALSE)</f>
        <v>#N/A</v>
      </c>
      <c r="J226" s="71" t="e">
        <f>CONCATENATE(D226,":",VLOOKUP(F226,'Equip Group &amp; Type ref'!F:G,2,FALSE),":",$W226)</f>
        <v>#N/A</v>
      </c>
      <c r="K226" s="84" t="e">
        <f t="shared" si="9"/>
        <v>#N/A</v>
      </c>
      <c r="L226" s="70" t="e">
        <f>INDEX('MFR_List ref'!$A:$A,MATCH($Z226,'MFR_List ref'!$B:$B,0))</f>
        <v>#N/A</v>
      </c>
      <c r="M226" s="76" t="e">
        <f t="shared" si="10"/>
        <v>#N/A</v>
      </c>
      <c r="N226" s="78"/>
      <c r="O226" s="85"/>
      <c r="P226" s="86"/>
      <c r="Q226" s="74"/>
      <c r="R226" s="35"/>
      <c r="S226" s="36"/>
      <c r="T226" s="98"/>
      <c r="U226" s="37"/>
      <c r="V226" s="37"/>
      <c r="W226" s="38"/>
      <c r="X226" s="38"/>
      <c r="Y226" s="38"/>
      <c r="Z226" s="35"/>
      <c r="AA226" s="40"/>
      <c r="AB226" s="41"/>
      <c r="AC226" s="42"/>
      <c r="AD226" s="34"/>
      <c r="AE226" s="39"/>
      <c r="AF226" s="39"/>
      <c r="AG226" s="39"/>
      <c r="AH226" s="34"/>
      <c r="AI226" s="39"/>
      <c r="AJ226" s="39"/>
      <c r="AK226" s="43"/>
      <c r="AL226" s="38"/>
      <c r="AM226" s="40"/>
      <c r="AN226" s="40"/>
      <c r="AO226" s="40"/>
      <c r="AP226" s="40"/>
      <c r="AQ226" s="39"/>
      <c r="AR226" s="39"/>
      <c r="AS226" s="39"/>
      <c r="AT226" s="39"/>
      <c r="AU226" s="39"/>
    </row>
    <row r="227" spans="1:47" s="26" customFormat="1" ht="39" customHeight="1" x14ac:dyDescent="0.25">
      <c r="A227" s="65" t="e">
        <f>VLOOKUP(D227,'Active-Bldg List ref'!$A:$E,4,FALSE)</f>
        <v>#N/A</v>
      </c>
      <c r="B227" s="65" t="e">
        <f>VLOOKUP(D227,'Active-Bldg List ref'!$A:$E,5,FALSE)</f>
        <v>#N/A</v>
      </c>
      <c r="C227" s="65" t="e">
        <f>VLOOKUP(D227,'Active-Bldg List ref'!$A:$B,2,FALSE)</f>
        <v>#N/A</v>
      </c>
      <c r="D227" s="65" t="e">
        <f>INDEX('Active-Bldg List ref'!$A:$A,MATCH(R227,'Active-Bldg List ref'!$C:$C,0))</f>
        <v>#N/A</v>
      </c>
      <c r="E227" s="65" t="e">
        <f>INDEX('Equip Group &amp; Type ref'!D:D,MATCH(U227,'Equip Group &amp; Type ref'!E:E,0))</f>
        <v>#N/A</v>
      </c>
      <c r="F227" s="66" t="e">
        <f>INDEX('Equip Group &amp; Type ref'!F:F,MATCH(V227,'Equip Group &amp; Type ref'!G:G,0))</f>
        <v>#N/A</v>
      </c>
      <c r="G227" s="83"/>
      <c r="H227" s="69" t="e">
        <f>INDEX('Equip Group &amp; Type ref'!$F:$H,MATCH(F227,'Equip Group &amp; Type ref'!$F:$F,0),MATCH(A227,'Equip Group &amp; Type ref'!$2:$2,0))</f>
        <v>#N/A</v>
      </c>
      <c r="I227" s="70" t="e">
        <f>VLOOKUP(F227,'Equip Group &amp; Type ref'!F:H,6,FALSE)</f>
        <v>#N/A</v>
      </c>
      <c r="J227" s="71" t="e">
        <f>CONCATENATE(D227,":",VLOOKUP(F227,'Equip Group &amp; Type ref'!F:G,2,FALSE),":",$W227)</f>
        <v>#N/A</v>
      </c>
      <c r="K227" s="84" t="e">
        <f t="shared" ref="K227:K290" si="11">LEN(J227)</f>
        <v>#N/A</v>
      </c>
      <c r="L227" s="70" t="e">
        <f>INDEX('MFR_List ref'!$A:$A,MATCH($Z227,'MFR_List ref'!$B:$B,0))</f>
        <v>#N/A</v>
      </c>
      <c r="M227" s="76" t="e">
        <f t="shared" si="10"/>
        <v>#N/A</v>
      </c>
      <c r="N227" s="78"/>
      <c r="O227" s="85"/>
      <c r="P227" s="86"/>
      <c r="Q227" s="74"/>
      <c r="R227" s="35"/>
      <c r="S227" s="36"/>
      <c r="T227" s="98"/>
      <c r="U227" s="37"/>
      <c r="V227" s="37"/>
      <c r="W227" s="38"/>
      <c r="X227" s="38"/>
      <c r="Y227" s="38"/>
      <c r="Z227" s="35"/>
      <c r="AA227" s="40"/>
      <c r="AB227" s="41"/>
      <c r="AC227" s="42"/>
      <c r="AD227" s="34"/>
      <c r="AE227" s="39"/>
      <c r="AF227" s="39"/>
      <c r="AG227" s="39"/>
      <c r="AH227" s="34"/>
      <c r="AI227" s="39"/>
      <c r="AJ227" s="39"/>
      <c r="AK227" s="43"/>
      <c r="AL227" s="38"/>
      <c r="AM227" s="40"/>
      <c r="AN227" s="40"/>
      <c r="AO227" s="40"/>
      <c r="AP227" s="40"/>
      <c r="AQ227" s="39"/>
      <c r="AR227" s="39"/>
      <c r="AS227" s="39"/>
      <c r="AT227" s="39"/>
      <c r="AU227" s="39"/>
    </row>
    <row r="228" spans="1:47" s="26" customFormat="1" ht="39" customHeight="1" x14ac:dyDescent="0.25">
      <c r="A228" s="65" t="e">
        <f>VLOOKUP(D228,'Active-Bldg List ref'!$A:$E,4,FALSE)</f>
        <v>#N/A</v>
      </c>
      <c r="B228" s="65" t="e">
        <f>VLOOKUP(D228,'Active-Bldg List ref'!$A:$E,5,FALSE)</f>
        <v>#N/A</v>
      </c>
      <c r="C228" s="65" t="e">
        <f>VLOOKUP(D228,'Active-Bldg List ref'!$A:$B,2,FALSE)</f>
        <v>#N/A</v>
      </c>
      <c r="D228" s="65" t="e">
        <f>INDEX('Active-Bldg List ref'!$A:$A,MATCH(R228,'Active-Bldg List ref'!$C:$C,0))</f>
        <v>#N/A</v>
      </c>
      <c r="E228" s="65" t="e">
        <f>INDEX('Equip Group &amp; Type ref'!D:D,MATCH(U228,'Equip Group &amp; Type ref'!E:E,0))</f>
        <v>#N/A</v>
      </c>
      <c r="F228" s="66" t="e">
        <f>INDEX('Equip Group &amp; Type ref'!F:F,MATCH(V228,'Equip Group &amp; Type ref'!G:G,0))</f>
        <v>#N/A</v>
      </c>
      <c r="G228" s="83"/>
      <c r="H228" s="69" t="e">
        <f>INDEX('Equip Group &amp; Type ref'!$F:$H,MATCH(F228,'Equip Group &amp; Type ref'!$F:$F,0),MATCH(A228,'Equip Group &amp; Type ref'!$2:$2,0))</f>
        <v>#N/A</v>
      </c>
      <c r="I228" s="70" t="e">
        <f>VLOOKUP(F228,'Equip Group &amp; Type ref'!F:H,6,FALSE)</f>
        <v>#N/A</v>
      </c>
      <c r="J228" s="71" t="e">
        <f>CONCATENATE(D228,":",VLOOKUP(F228,'Equip Group &amp; Type ref'!F:G,2,FALSE),":",$W228)</f>
        <v>#N/A</v>
      </c>
      <c r="K228" s="84" t="e">
        <f t="shared" si="11"/>
        <v>#N/A</v>
      </c>
      <c r="L228" s="70" t="e">
        <f>INDEX('MFR_List ref'!$A:$A,MATCH($Z228,'MFR_List ref'!$B:$B,0))</f>
        <v>#N/A</v>
      </c>
      <c r="M228" s="76" t="e">
        <f t="shared" si="10"/>
        <v>#N/A</v>
      </c>
      <c r="N228" s="78"/>
      <c r="O228" s="85"/>
      <c r="P228" s="86"/>
      <c r="Q228" s="74"/>
      <c r="R228" s="35"/>
      <c r="S228" s="36"/>
      <c r="T228" s="98"/>
      <c r="U228" s="37"/>
      <c r="V228" s="37"/>
      <c r="W228" s="38"/>
      <c r="X228" s="38"/>
      <c r="Y228" s="38"/>
      <c r="Z228" s="35"/>
      <c r="AA228" s="40"/>
      <c r="AB228" s="41"/>
      <c r="AC228" s="42"/>
      <c r="AD228" s="34"/>
      <c r="AE228" s="39"/>
      <c r="AF228" s="39"/>
      <c r="AG228" s="39"/>
      <c r="AH228" s="34"/>
      <c r="AI228" s="39"/>
      <c r="AJ228" s="39"/>
      <c r="AK228" s="43"/>
      <c r="AL228" s="38"/>
      <c r="AM228" s="40"/>
      <c r="AN228" s="40"/>
      <c r="AO228" s="40"/>
      <c r="AP228" s="40"/>
      <c r="AQ228" s="39"/>
      <c r="AR228" s="39"/>
      <c r="AS228" s="39"/>
      <c r="AT228" s="39"/>
      <c r="AU228" s="39"/>
    </row>
    <row r="229" spans="1:47" s="26" customFormat="1" ht="39" customHeight="1" x14ac:dyDescent="0.25">
      <c r="A229" s="65" t="e">
        <f>VLOOKUP(D229,'Active-Bldg List ref'!$A:$E,4,FALSE)</f>
        <v>#N/A</v>
      </c>
      <c r="B229" s="65" t="e">
        <f>VLOOKUP(D229,'Active-Bldg List ref'!$A:$E,5,FALSE)</f>
        <v>#N/A</v>
      </c>
      <c r="C229" s="65" t="e">
        <f>VLOOKUP(D229,'Active-Bldg List ref'!$A:$B,2,FALSE)</f>
        <v>#N/A</v>
      </c>
      <c r="D229" s="65" t="e">
        <f>INDEX('Active-Bldg List ref'!$A:$A,MATCH(R229,'Active-Bldg List ref'!$C:$C,0))</f>
        <v>#N/A</v>
      </c>
      <c r="E229" s="65" t="e">
        <f>INDEX('Equip Group &amp; Type ref'!D:D,MATCH(U229,'Equip Group &amp; Type ref'!E:E,0))</f>
        <v>#N/A</v>
      </c>
      <c r="F229" s="66" t="e">
        <f>INDEX('Equip Group &amp; Type ref'!F:F,MATCH(V229,'Equip Group &amp; Type ref'!G:G,0))</f>
        <v>#N/A</v>
      </c>
      <c r="G229" s="83"/>
      <c r="H229" s="69" t="e">
        <f>INDEX('Equip Group &amp; Type ref'!$F:$H,MATCH(F229,'Equip Group &amp; Type ref'!$F:$F,0),MATCH(A229,'Equip Group &amp; Type ref'!$2:$2,0))</f>
        <v>#N/A</v>
      </c>
      <c r="I229" s="70" t="e">
        <f>VLOOKUP(F229,'Equip Group &amp; Type ref'!F:H,6,FALSE)</f>
        <v>#N/A</v>
      </c>
      <c r="J229" s="71" t="e">
        <f>CONCATENATE(D229,":",VLOOKUP(F229,'Equip Group &amp; Type ref'!F:G,2,FALSE),":",$W229)</f>
        <v>#N/A</v>
      </c>
      <c r="K229" s="84" t="e">
        <f t="shared" si="11"/>
        <v>#N/A</v>
      </c>
      <c r="L229" s="70" t="e">
        <f>INDEX('MFR_List ref'!$A:$A,MATCH($Z229,'MFR_List ref'!$B:$B,0))</f>
        <v>#N/A</v>
      </c>
      <c r="M229" s="76" t="e">
        <f t="shared" si="10"/>
        <v>#N/A</v>
      </c>
      <c r="N229" s="78"/>
      <c r="O229" s="85"/>
      <c r="P229" s="86"/>
      <c r="Q229" s="74"/>
      <c r="R229" s="35"/>
      <c r="S229" s="36"/>
      <c r="T229" s="98"/>
      <c r="U229" s="37"/>
      <c r="V229" s="37"/>
      <c r="W229" s="38"/>
      <c r="X229" s="38"/>
      <c r="Y229" s="38"/>
      <c r="Z229" s="35"/>
      <c r="AA229" s="40"/>
      <c r="AB229" s="41"/>
      <c r="AC229" s="42"/>
      <c r="AD229" s="34"/>
      <c r="AE229" s="39"/>
      <c r="AF229" s="39"/>
      <c r="AG229" s="39"/>
      <c r="AH229" s="34"/>
      <c r="AI229" s="39"/>
      <c r="AJ229" s="39"/>
      <c r="AK229" s="43"/>
      <c r="AL229" s="38"/>
      <c r="AM229" s="40"/>
      <c r="AN229" s="40"/>
      <c r="AO229" s="40"/>
      <c r="AP229" s="40"/>
      <c r="AQ229" s="39"/>
      <c r="AR229" s="39"/>
      <c r="AS229" s="39"/>
      <c r="AT229" s="39"/>
      <c r="AU229" s="39"/>
    </row>
    <row r="230" spans="1:47" s="26" customFormat="1" ht="39" customHeight="1" x14ac:dyDescent="0.25">
      <c r="A230" s="65" t="e">
        <f>VLOOKUP(D230,'Active-Bldg List ref'!$A:$E,4,FALSE)</f>
        <v>#N/A</v>
      </c>
      <c r="B230" s="65" t="e">
        <f>VLOOKUP(D230,'Active-Bldg List ref'!$A:$E,5,FALSE)</f>
        <v>#N/A</v>
      </c>
      <c r="C230" s="65" t="e">
        <f>VLOOKUP(D230,'Active-Bldg List ref'!$A:$B,2,FALSE)</f>
        <v>#N/A</v>
      </c>
      <c r="D230" s="65" t="e">
        <f>INDEX('Active-Bldg List ref'!$A:$A,MATCH(R230,'Active-Bldg List ref'!$C:$C,0))</f>
        <v>#N/A</v>
      </c>
      <c r="E230" s="65" t="e">
        <f>INDEX('Equip Group &amp; Type ref'!D:D,MATCH(U230,'Equip Group &amp; Type ref'!E:E,0))</f>
        <v>#N/A</v>
      </c>
      <c r="F230" s="66" t="e">
        <f>INDEX('Equip Group &amp; Type ref'!F:F,MATCH(V230,'Equip Group &amp; Type ref'!G:G,0))</f>
        <v>#N/A</v>
      </c>
      <c r="G230" s="83"/>
      <c r="H230" s="69" t="e">
        <f>INDEX('Equip Group &amp; Type ref'!$F:$H,MATCH(F230,'Equip Group &amp; Type ref'!$F:$F,0),MATCH(A230,'Equip Group &amp; Type ref'!$2:$2,0))</f>
        <v>#N/A</v>
      </c>
      <c r="I230" s="70" t="e">
        <f>VLOOKUP(F230,'Equip Group &amp; Type ref'!F:H,6,FALSE)</f>
        <v>#N/A</v>
      </c>
      <c r="J230" s="71" t="e">
        <f>CONCATENATE(D230,":",VLOOKUP(F230,'Equip Group &amp; Type ref'!F:G,2,FALSE),":",$W230)</f>
        <v>#N/A</v>
      </c>
      <c r="K230" s="84" t="e">
        <f t="shared" si="11"/>
        <v>#N/A</v>
      </c>
      <c r="L230" s="70" t="e">
        <f>INDEX('MFR_List ref'!$A:$A,MATCH($Z230,'MFR_List ref'!$B:$B,0))</f>
        <v>#N/A</v>
      </c>
      <c r="M230" s="76" t="e">
        <f t="shared" si="10"/>
        <v>#N/A</v>
      </c>
      <c r="N230" s="78"/>
      <c r="O230" s="85"/>
      <c r="P230" s="86"/>
      <c r="Q230" s="74"/>
      <c r="R230" s="35"/>
      <c r="S230" s="36"/>
      <c r="T230" s="98"/>
      <c r="U230" s="37"/>
      <c r="V230" s="37"/>
      <c r="W230" s="38"/>
      <c r="X230" s="38"/>
      <c r="Y230" s="38"/>
      <c r="Z230" s="35"/>
      <c r="AA230" s="40"/>
      <c r="AB230" s="41"/>
      <c r="AC230" s="42"/>
      <c r="AD230" s="34"/>
      <c r="AE230" s="39"/>
      <c r="AF230" s="39"/>
      <c r="AG230" s="39"/>
      <c r="AH230" s="34"/>
      <c r="AI230" s="39"/>
      <c r="AJ230" s="39"/>
      <c r="AK230" s="43"/>
      <c r="AL230" s="38"/>
      <c r="AM230" s="40"/>
      <c r="AN230" s="40"/>
      <c r="AO230" s="40"/>
      <c r="AP230" s="40"/>
      <c r="AQ230" s="39"/>
      <c r="AR230" s="39"/>
      <c r="AS230" s="39"/>
      <c r="AT230" s="39"/>
      <c r="AU230" s="39"/>
    </row>
    <row r="231" spans="1:47" s="26" customFormat="1" ht="39" customHeight="1" x14ac:dyDescent="0.25">
      <c r="A231" s="65" t="e">
        <f>VLOOKUP(D231,'Active-Bldg List ref'!$A:$E,4,FALSE)</f>
        <v>#N/A</v>
      </c>
      <c r="B231" s="65" t="e">
        <f>VLOOKUP(D231,'Active-Bldg List ref'!$A:$E,5,FALSE)</f>
        <v>#N/A</v>
      </c>
      <c r="C231" s="65" t="e">
        <f>VLOOKUP(D231,'Active-Bldg List ref'!$A:$B,2,FALSE)</f>
        <v>#N/A</v>
      </c>
      <c r="D231" s="65" t="e">
        <f>INDEX('Active-Bldg List ref'!$A:$A,MATCH(R231,'Active-Bldg List ref'!$C:$C,0))</f>
        <v>#N/A</v>
      </c>
      <c r="E231" s="65" t="e">
        <f>INDEX('Equip Group &amp; Type ref'!D:D,MATCH(U231,'Equip Group &amp; Type ref'!E:E,0))</f>
        <v>#N/A</v>
      </c>
      <c r="F231" s="66" t="e">
        <f>INDEX('Equip Group &amp; Type ref'!F:F,MATCH(V231,'Equip Group &amp; Type ref'!G:G,0))</f>
        <v>#N/A</v>
      </c>
      <c r="G231" s="83"/>
      <c r="H231" s="69" t="e">
        <f>INDEX('Equip Group &amp; Type ref'!$F:$H,MATCH(F231,'Equip Group &amp; Type ref'!$F:$F,0),MATCH(A231,'Equip Group &amp; Type ref'!$2:$2,0))</f>
        <v>#N/A</v>
      </c>
      <c r="I231" s="70" t="e">
        <f>VLOOKUP(F231,'Equip Group &amp; Type ref'!F:H,6,FALSE)</f>
        <v>#N/A</v>
      </c>
      <c r="J231" s="71" t="e">
        <f>CONCATENATE(D231,":",VLOOKUP(F231,'Equip Group &amp; Type ref'!F:G,2,FALSE),":",$W231)</f>
        <v>#N/A</v>
      </c>
      <c r="K231" s="84" t="e">
        <f t="shared" si="11"/>
        <v>#N/A</v>
      </c>
      <c r="L231" s="70" t="e">
        <f>INDEX('MFR_List ref'!$A:$A,MATCH($Z231,'MFR_List ref'!$B:$B,0))</f>
        <v>#N/A</v>
      </c>
      <c r="M231" s="76" t="e">
        <f t="shared" si="10"/>
        <v>#N/A</v>
      </c>
      <c r="N231" s="78"/>
      <c r="O231" s="85"/>
      <c r="P231" s="86"/>
      <c r="Q231" s="74"/>
      <c r="R231" s="35"/>
      <c r="S231" s="36"/>
      <c r="T231" s="98"/>
      <c r="U231" s="37"/>
      <c r="V231" s="37"/>
      <c r="W231" s="38"/>
      <c r="X231" s="38"/>
      <c r="Y231" s="38"/>
      <c r="Z231" s="35"/>
      <c r="AA231" s="40"/>
      <c r="AB231" s="41"/>
      <c r="AC231" s="42"/>
      <c r="AD231" s="34"/>
      <c r="AE231" s="39"/>
      <c r="AF231" s="39"/>
      <c r="AG231" s="39"/>
      <c r="AH231" s="34"/>
      <c r="AI231" s="39"/>
      <c r="AJ231" s="39"/>
      <c r="AK231" s="43"/>
      <c r="AL231" s="38"/>
      <c r="AM231" s="40"/>
      <c r="AN231" s="40"/>
      <c r="AO231" s="40"/>
      <c r="AP231" s="40"/>
      <c r="AQ231" s="39"/>
      <c r="AR231" s="39"/>
      <c r="AS231" s="39"/>
      <c r="AT231" s="39"/>
      <c r="AU231" s="39"/>
    </row>
    <row r="232" spans="1:47" s="26" customFormat="1" ht="39" customHeight="1" x14ac:dyDescent="0.25">
      <c r="A232" s="65" t="e">
        <f>VLOOKUP(D232,'Active-Bldg List ref'!$A:$E,4,FALSE)</f>
        <v>#N/A</v>
      </c>
      <c r="B232" s="65" t="e">
        <f>VLOOKUP(D232,'Active-Bldg List ref'!$A:$E,5,FALSE)</f>
        <v>#N/A</v>
      </c>
      <c r="C232" s="65" t="e">
        <f>VLOOKUP(D232,'Active-Bldg List ref'!$A:$B,2,FALSE)</f>
        <v>#N/A</v>
      </c>
      <c r="D232" s="65" t="e">
        <f>INDEX('Active-Bldg List ref'!$A:$A,MATCH(R232,'Active-Bldg List ref'!$C:$C,0))</f>
        <v>#N/A</v>
      </c>
      <c r="E232" s="65" t="e">
        <f>INDEX('Equip Group &amp; Type ref'!D:D,MATCH(U232,'Equip Group &amp; Type ref'!E:E,0))</f>
        <v>#N/A</v>
      </c>
      <c r="F232" s="66" t="e">
        <f>INDEX('Equip Group &amp; Type ref'!F:F,MATCH(V232,'Equip Group &amp; Type ref'!G:G,0))</f>
        <v>#N/A</v>
      </c>
      <c r="G232" s="83"/>
      <c r="H232" s="69" t="e">
        <f>INDEX('Equip Group &amp; Type ref'!$F:$H,MATCH(F232,'Equip Group &amp; Type ref'!$F:$F,0),MATCH(A232,'Equip Group &amp; Type ref'!$2:$2,0))</f>
        <v>#N/A</v>
      </c>
      <c r="I232" s="70" t="e">
        <f>VLOOKUP(F232,'Equip Group &amp; Type ref'!F:H,6,FALSE)</f>
        <v>#N/A</v>
      </c>
      <c r="J232" s="71" t="e">
        <f>CONCATENATE(D232,":",VLOOKUP(F232,'Equip Group &amp; Type ref'!F:G,2,FALSE),":",$W232)</f>
        <v>#N/A</v>
      </c>
      <c r="K232" s="84" t="e">
        <f t="shared" si="11"/>
        <v>#N/A</v>
      </c>
      <c r="L232" s="70" t="e">
        <f>INDEX('MFR_List ref'!$A:$A,MATCH($Z232,'MFR_List ref'!$B:$B,0))</f>
        <v>#N/A</v>
      </c>
      <c r="M232" s="76" t="e">
        <f t="shared" si="10"/>
        <v>#N/A</v>
      </c>
      <c r="N232" s="78"/>
      <c r="O232" s="85"/>
      <c r="P232" s="86"/>
      <c r="Q232" s="74"/>
      <c r="R232" s="35"/>
      <c r="S232" s="36"/>
      <c r="T232" s="98"/>
      <c r="U232" s="37"/>
      <c r="V232" s="37"/>
      <c r="W232" s="38"/>
      <c r="X232" s="38"/>
      <c r="Y232" s="38"/>
      <c r="Z232" s="35"/>
      <c r="AA232" s="40"/>
      <c r="AB232" s="41"/>
      <c r="AC232" s="42"/>
      <c r="AD232" s="34"/>
      <c r="AE232" s="39"/>
      <c r="AF232" s="39"/>
      <c r="AG232" s="39"/>
      <c r="AH232" s="34"/>
      <c r="AI232" s="39"/>
      <c r="AJ232" s="39"/>
      <c r="AK232" s="43"/>
      <c r="AL232" s="38"/>
      <c r="AM232" s="40"/>
      <c r="AN232" s="40"/>
      <c r="AO232" s="40"/>
      <c r="AP232" s="40"/>
      <c r="AQ232" s="39"/>
      <c r="AR232" s="39"/>
      <c r="AS232" s="39"/>
      <c r="AT232" s="39"/>
      <c r="AU232" s="39"/>
    </row>
    <row r="233" spans="1:47" s="26" customFormat="1" ht="39" customHeight="1" x14ac:dyDescent="0.25">
      <c r="A233" s="65" t="e">
        <f>VLOOKUP(D233,'Active-Bldg List ref'!$A:$E,4,FALSE)</f>
        <v>#N/A</v>
      </c>
      <c r="B233" s="65" t="e">
        <f>VLOOKUP(D233,'Active-Bldg List ref'!$A:$E,5,FALSE)</f>
        <v>#N/A</v>
      </c>
      <c r="C233" s="65" t="e">
        <f>VLOOKUP(D233,'Active-Bldg List ref'!$A:$B,2,FALSE)</f>
        <v>#N/A</v>
      </c>
      <c r="D233" s="65" t="e">
        <f>INDEX('Active-Bldg List ref'!$A:$A,MATCH(R233,'Active-Bldg List ref'!$C:$C,0))</f>
        <v>#N/A</v>
      </c>
      <c r="E233" s="65" t="e">
        <f>INDEX('Equip Group &amp; Type ref'!D:D,MATCH(U233,'Equip Group &amp; Type ref'!E:E,0))</f>
        <v>#N/A</v>
      </c>
      <c r="F233" s="66" t="e">
        <f>INDEX('Equip Group &amp; Type ref'!F:F,MATCH(V233,'Equip Group &amp; Type ref'!G:G,0))</f>
        <v>#N/A</v>
      </c>
      <c r="G233" s="83"/>
      <c r="H233" s="69" t="e">
        <f>INDEX('Equip Group &amp; Type ref'!$F:$H,MATCH(F233,'Equip Group &amp; Type ref'!$F:$F,0),MATCH(A233,'Equip Group &amp; Type ref'!$2:$2,0))</f>
        <v>#N/A</v>
      </c>
      <c r="I233" s="70" t="e">
        <f>VLOOKUP(F233,'Equip Group &amp; Type ref'!F:H,6,FALSE)</f>
        <v>#N/A</v>
      </c>
      <c r="J233" s="71" t="e">
        <f>CONCATENATE(D233,":",VLOOKUP(F233,'Equip Group &amp; Type ref'!F:G,2,FALSE),":",$W233)</f>
        <v>#N/A</v>
      </c>
      <c r="K233" s="84" t="e">
        <f t="shared" si="11"/>
        <v>#N/A</v>
      </c>
      <c r="L233" s="70" t="e">
        <f>INDEX('MFR_List ref'!$A:$A,MATCH($Z233,'MFR_List ref'!$B:$B,0))</f>
        <v>#N/A</v>
      </c>
      <c r="M233" s="76" t="e">
        <f t="shared" si="10"/>
        <v>#N/A</v>
      </c>
      <c r="N233" s="78"/>
      <c r="O233" s="85"/>
      <c r="P233" s="86"/>
      <c r="Q233" s="74"/>
      <c r="R233" s="35"/>
      <c r="S233" s="36"/>
      <c r="T233" s="98"/>
      <c r="U233" s="37"/>
      <c r="V233" s="37"/>
      <c r="W233" s="38"/>
      <c r="X233" s="38"/>
      <c r="Y233" s="38"/>
      <c r="Z233" s="35"/>
      <c r="AA233" s="40"/>
      <c r="AB233" s="41"/>
      <c r="AC233" s="42"/>
      <c r="AD233" s="34"/>
      <c r="AE233" s="39"/>
      <c r="AF233" s="39"/>
      <c r="AG233" s="39"/>
      <c r="AH233" s="34"/>
      <c r="AI233" s="39"/>
      <c r="AJ233" s="39"/>
      <c r="AK233" s="43"/>
      <c r="AL233" s="38"/>
      <c r="AM233" s="40"/>
      <c r="AN233" s="40"/>
      <c r="AO233" s="40"/>
      <c r="AP233" s="40"/>
      <c r="AQ233" s="39"/>
      <c r="AR233" s="39"/>
      <c r="AS233" s="39"/>
      <c r="AT233" s="39"/>
      <c r="AU233" s="39"/>
    </row>
    <row r="234" spans="1:47" s="26" customFormat="1" ht="39" customHeight="1" x14ac:dyDescent="0.25">
      <c r="A234" s="65" t="e">
        <f>VLOOKUP(D234,'Active-Bldg List ref'!$A:$E,4,FALSE)</f>
        <v>#N/A</v>
      </c>
      <c r="B234" s="65" t="e">
        <f>VLOOKUP(D234,'Active-Bldg List ref'!$A:$E,5,FALSE)</f>
        <v>#N/A</v>
      </c>
      <c r="C234" s="65" t="e">
        <f>VLOOKUP(D234,'Active-Bldg List ref'!$A:$B,2,FALSE)</f>
        <v>#N/A</v>
      </c>
      <c r="D234" s="65" t="e">
        <f>INDEX('Active-Bldg List ref'!$A:$A,MATCH(R234,'Active-Bldg List ref'!$C:$C,0))</f>
        <v>#N/A</v>
      </c>
      <c r="E234" s="65" t="e">
        <f>INDEX('Equip Group &amp; Type ref'!D:D,MATCH(U234,'Equip Group &amp; Type ref'!E:E,0))</f>
        <v>#N/A</v>
      </c>
      <c r="F234" s="66" t="e">
        <f>INDEX('Equip Group &amp; Type ref'!F:F,MATCH(V234,'Equip Group &amp; Type ref'!G:G,0))</f>
        <v>#N/A</v>
      </c>
      <c r="G234" s="83"/>
      <c r="H234" s="69" t="e">
        <f>INDEX('Equip Group &amp; Type ref'!$F:$H,MATCH(F234,'Equip Group &amp; Type ref'!$F:$F,0),MATCH(A234,'Equip Group &amp; Type ref'!$2:$2,0))</f>
        <v>#N/A</v>
      </c>
      <c r="I234" s="70" t="e">
        <f>VLOOKUP(F234,'Equip Group &amp; Type ref'!F:H,6,FALSE)</f>
        <v>#N/A</v>
      </c>
      <c r="J234" s="71" t="e">
        <f>CONCATENATE(D234,":",VLOOKUP(F234,'Equip Group &amp; Type ref'!F:G,2,FALSE),":",$W234)</f>
        <v>#N/A</v>
      </c>
      <c r="K234" s="84" t="e">
        <f t="shared" si="11"/>
        <v>#N/A</v>
      </c>
      <c r="L234" s="70" t="e">
        <f>INDEX('MFR_List ref'!$A:$A,MATCH($Z234,'MFR_List ref'!$B:$B,0))</f>
        <v>#N/A</v>
      </c>
      <c r="M234" s="76" t="e">
        <f t="shared" si="10"/>
        <v>#N/A</v>
      </c>
      <c r="N234" s="78"/>
      <c r="O234" s="85"/>
      <c r="P234" s="86"/>
      <c r="Q234" s="74"/>
      <c r="R234" s="35"/>
      <c r="S234" s="36"/>
      <c r="T234" s="98"/>
      <c r="U234" s="37"/>
      <c r="V234" s="37"/>
      <c r="W234" s="38"/>
      <c r="X234" s="38"/>
      <c r="Y234" s="38"/>
      <c r="Z234" s="35"/>
      <c r="AA234" s="40"/>
      <c r="AB234" s="41"/>
      <c r="AC234" s="42"/>
      <c r="AD234" s="34"/>
      <c r="AE234" s="39"/>
      <c r="AF234" s="39"/>
      <c r="AG234" s="39"/>
      <c r="AH234" s="34"/>
      <c r="AI234" s="39"/>
      <c r="AJ234" s="39"/>
      <c r="AK234" s="43"/>
      <c r="AL234" s="38"/>
      <c r="AM234" s="40"/>
      <c r="AN234" s="40"/>
      <c r="AO234" s="40"/>
      <c r="AP234" s="40"/>
      <c r="AQ234" s="39"/>
      <c r="AR234" s="39"/>
      <c r="AS234" s="39"/>
      <c r="AT234" s="39"/>
      <c r="AU234" s="39"/>
    </row>
    <row r="235" spans="1:47" s="26" customFormat="1" ht="39" customHeight="1" x14ac:dyDescent="0.25">
      <c r="A235" s="65" t="e">
        <f>VLOOKUP(D235,'Active-Bldg List ref'!$A:$E,4,FALSE)</f>
        <v>#N/A</v>
      </c>
      <c r="B235" s="65" t="e">
        <f>VLOOKUP(D235,'Active-Bldg List ref'!$A:$E,5,FALSE)</f>
        <v>#N/A</v>
      </c>
      <c r="C235" s="65" t="e">
        <f>VLOOKUP(D235,'Active-Bldg List ref'!$A:$B,2,FALSE)</f>
        <v>#N/A</v>
      </c>
      <c r="D235" s="65" t="e">
        <f>INDEX('Active-Bldg List ref'!$A:$A,MATCH(R235,'Active-Bldg List ref'!$C:$C,0))</f>
        <v>#N/A</v>
      </c>
      <c r="E235" s="65" t="e">
        <f>INDEX('Equip Group &amp; Type ref'!D:D,MATCH(U235,'Equip Group &amp; Type ref'!E:E,0))</f>
        <v>#N/A</v>
      </c>
      <c r="F235" s="66" t="e">
        <f>INDEX('Equip Group &amp; Type ref'!F:F,MATCH(V235,'Equip Group &amp; Type ref'!G:G,0))</f>
        <v>#N/A</v>
      </c>
      <c r="G235" s="83"/>
      <c r="H235" s="69" t="e">
        <f>INDEX('Equip Group &amp; Type ref'!$F:$H,MATCH(F235,'Equip Group &amp; Type ref'!$F:$F,0),MATCH(A235,'Equip Group &amp; Type ref'!$2:$2,0))</f>
        <v>#N/A</v>
      </c>
      <c r="I235" s="70" t="e">
        <f>VLOOKUP(F235,'Equip Group &amp; Type ref'!F:H,6,FALSE)</f>
        <v>#N/A</v>
      </c>
      <c r="J235" s="71" t="e">
        <f>CONCATENATE(D235,":",VLOOKUP(F235,'Equip Group &amp; Type ref'!F:G,2,FALSE),":",$W235)</f>
        <v>#N/A</v>
      </c>
      <c r="K235" s="84" t="e">
        <f t="shared" si="11"/>
        <v>#N/A</v>
      </c>
      <c r="L235" s="70" t="e">
        <f>INDEX('MFR_List ref'!$A:$A,MATCH($Z235,'MFR_List ref'!$B:$B,0))</f>
        <v>#N/A</v>
      </c>
      <c r="M235" s="76" t="e">
        <f t="shared" si="10"/>
        <v>#N/A</v>
      </c>
      <c r="N235" s="78"/>
      <c r="O235" s="85"/>
      <c r="P235" s="86"/>
      <c r="Q235" s="74"/>
      <c r="R235" s="35"/>
      <c r="S235" s="36"/>
      <c r="T235" s="98"/>
      <c r="U235" s="37"/>
      <c r="V235" s="37"/>
      <c r="W235" s="38"/>
      <c r="X235" s="38"/>
      <c r="Y235" s="38"/>
      <c r="Z235" s="35"/>
      <c r="AA235" s="40"/>
      <c r="AB235" s="41"/>
      <c r="AC235" s="42"/>
      <c r="AD235" s="34"/>
      <c r="AE235" s="39"/>
      <c r="AF235" s="39"/>
      <c r="AG235" s="39"/>
      <c r="AH235" s="34"/>
      <c r="AI235" s="39"/>
      <c r="AJ235" s="39"/>
      <c r="AK235" s="43"/>
      <c r="AL235" s="38"/>
      <c r="AM235" s="40"/>
      <c r="AN235" s="40"/>
      <c r="AO235" s="40"/>
      <c r="AP235" s="40"/>
      <c r="AQ235" s="39"/>
      <c r="AR235" s="39"/>
      <c r="AS235" s="39"/>
      <c r="AT235" s="39"/>
      <c r="AU235" s="39"/>
    </row>
    <row r="236" spans="1:47" s="26" customFormat="1" ht="39" customHeight="1" x14ac:dyDescent="0.25">
      <c r="A236" s="65" t="e">
        <f>VLOOKUP(D236,'Active-Bldg List ref'!$A:$E,4,FALSE)</f>
        <v>#N/A</v>
      </c>
      <c r="B236" s="65" t="e">
        <f>VLOOKUP(D236,'Active-Bldg List ref'!$A:$E,5,FALSE)</f>
        <v>#N/A</v>
      </c>
      <c r="C236" s="65" t="e">
        <f>VLOOKUP(D236,'Active-Bldg List ref'!$A:$B,2,FALSE)</f>
        <v>#N/A</v>
      </c>
      <c r="D236" s="65" t="e">
        <f>INDEX('Active-Bldg List ref'!$A:$A,MATCH(R236,'Active-Bldg List ref'!$C:$C,0))</f>
        <v>#N/A</v>
      </c>
      <c r="E236" s="65" t="e">
        <f>INDEX('Equip Group &amp; Type ref'!D:D,MATCH(U236,'Equip Group &amp; Type ref'!E:E,0))</f>
        <v>#N/A</v>
      </c>
      <c r="F236" s="66" t="e">
        <f>INDEX('Equip Group &amp; Type ref'!F:F,MATCH(V236,'Equip Group &amp; Type ref'!G:G,0))</f>
        <v>#N/A</v>
      </c>
      <c r="G236" s="83"/>
      <c r="H236" s="69" t="e">
        <f>INDEX('Equip Group &amp; Type ref'!$F:$H,MATCH(F236,'Equip Group &amp; Type ref'!$F:$F,0),MATCH(A236,'Equip Group &amp; Type ref'!$2:$2,0))</f>
        <v>#N/A</v>
      </c>
      <c r="I236" s="70" t="e">
        <f>VLOOKUP(F236,'Equip Group &amp; Type ref'!F:H,6,FALSE)</f>
        <v>#N/A</v>
      </c>
      <c r="J236" s="71" t="e">
        <f>CONCATENATE(D236,":",VLOOKUP(F236,'Equip Group &amp; Type ref'!F:G,2,FALSE),":",$W236)</f>
        <v>#N/A</v>
      </c>
      <c r="K236" s="84" t="e">
        <f t="shared" si="11"/>
        <v>#N/A</v>
      </c>
      <c r="L236" s="70" t="e">
        <f>INDEX('MFR_List ref'!$A:$A,MATCH($Z236,'MFR_List ref'!$B:$B,0))</f>
        <v>#N/A</v>
      </c>
      <c r="M236" s="76" t="e">
        <f t="shared" si="10"/>
        <v>#N/A</v>
      </c>
      <c r="N236" s="78"/>
      <c r="O236" s="85"/>
      <c r="P236" s="86"/>
      <c r="Q236" s="74"/>
      <c r="R236" s="35"/>
      <c r="S236" s="36"/>
      <c r="T236" s="98"/>
      <c r="U236" s="37"/>
      <c r="V236" s="37"/>
      <c r="W236" s="38"/>
      <c r="X236" s="38"/>
      <c r="Y236" s="38"/>
      <c r="Z236" s="35"/>
      <c r="AA236" s="40"/>
      <c r="AB236" s="41"/>
      <c r="AC236" s="42"/>
      <c r="AD236" s="34"/>
      <c r="AE236" s="39"/>
      <c r="AF236" s="39"/>
      <c r="AG236" s="39"/>
      <c r="AH236" s="34"/>
      <c r="AI236" s="39"/>
      <c r="AJ236" s="39"/>
      <c r="AK236" s="43"/>
      <c r="AL236" s="38"/>
      <c r="AM236" s="40"/>
      <c r="AN236" s="40"/>
      <c r="AO236" s="40"/>
      <c r="AP236" s="40"/>
      <c r="AQ236" s="39"/>
      <c r="AR236" s="39"/>
      <c r="AS236" s="39"/>
      <c r="AT236" s="39"/>
      <c r="AU236" s="39"/>
    </row>
    <row r="237" spans="1:47" s="26" customFormat="1" ht="39" customHeight="1" x14ac:dyDescent="0.25">
      <c r="A237" s="65" t="e">
        <f>VLOOKUP(D237,'Active-Bldg List ref'!$A:$E,4,FALSE)</f>
        <v>#N/A</v>
      </c>
      <c r="B237" s="65" t="e">
        <f>VLOOKUP(D237,'Active-Bldg List ref'!$A:$E,5,FALSE)</f>
        <v>#N/A</v>
      </c>
      <c r="C237" s="65" t="e">
        <f>VLOOKUP(D237,'Active-Bldg List ref'!$A:$B,2,FALSE)</f>
        <v>#N/A</v>
      </c>
      <c r="D237" s="65" t="e">
        <f>INDEX('Active-Bldg List ref'!$A:$A,MATCH(R237,'Active-Bldg List ref'!$C:$C,0))</f>
        <v>#N/A</v>
      </c>
      <c r="E237" s="65" t="e">
        <f>INDEX('Equip Group &amp; Type ref'!D:D,MATCH(U237,'Equip Group &amp; Type ref'!E:E,0))</f>
        <v>#N/A</v>
      </c>
      <c r="F237" s="66" t="e">
        <f>INDEX('Equip Group &amp; Type ref'!F:F,MATCH(V237,'Equip Group &amp; Type ref'!G:G,0))</f>
        <v>#N/A</v>
      </c>
      <c r="G237" s="83"/>
      <c r="H237" s="69" t="e">
        <f>INDEX('Equip Group &amp; Type ref'!$F:$H,MATCH(F237,'Equip Group &amp; Type ref'!$F:$F,0),MATCH(A237,'Equip Group &amp; Type ref'!$2:$2,0))</f>
        <v>#N/A</v>
      </c>
      <c r="I237" s="70" t="e">
        <f>VLOOKUP(F237,'Equip Group &amp; Type ref'!F:H,6,FALSE)</f>
        <v>#N/A</v>
      </c>
      <c r="J237" s="71" t="e">
        <f>CONCATENATE(D237,":",VLOOKUP(F237,'Equip Group &amp; Type ref'!F:G,2,FALSE),":",$W237)</f>
        <v>#N/A</v>
      </c>
      <c r="K237" s="84" t="e">
        <f t="shared" si="11"/>
        <v>#N/A</v>
      </c>
      <c r="L237" s="70" t="e">
        <f>INDEX('MFR_List ref'!$A:$A,MATCH($Z237,'MFR_List ref'!$B:$B,0))</f>
        <v>#N/A</v>
      </c>
      <c r="M237" s="76" t="e">
        <f t="shared" si="10"/>
        <v>#N/A</v>
      </c>
      <c r="N237" s="78"/>
      <c r="O237" s="85"/>
      <c r="P237" s="86"/>
      <c r="Q237" s="74"/>
      <c r="R237" s="35"/>
      <c r="S237" s="36"/>
      <c r="T237" s="98"/>
      <c r="U237" s="37"/>
      <c r="V237" s="37"/>
      <c r="W237" s="38"/>
      <c r="X237" s="38"/>
      <c r="Y237" s="38"/>
      <c r="Z237" s="35"/>
      <c r="AA237" s="40"/>
      <c r="AB237" s="41"/>
      <c r="AC237" s="42"/>
      <c r="AD237" s="34"/>
      <c r="AE237" s="39"/>
      <c r="AF237" s="39"/>
      <c r="AG237" s="39"/>
      <c r="AH237" s="34"/>
      <c r="AI237" s="39"/>
      <c r="AJ237" s="39"/>
      <c r="AK237" s="43"/>
      <c r="AL237" s="38"/>
      <c r="AM237" s="40"/>
      <c r="AN237" s="40"/>
      <c r="AO237" s="40"/>
      <c r="AP237" s="40"/>
      <c r="AQ237" s="39"/>
      <c r="AR237" s="39"/>
      <c r="AS237" s="39"/>
      <c r="AT237" s="39"/>
      <c r="AU237" s="39"/>
    </row>
    <row r="238" spans="1:47" s="26" customFormat="1" ht="39" customHeight="1" x14ac:dyDescent="0.25">
      <c r="A238" s="65" t="e">
        <f>VLOOKUP(D238,'Active-Bldg List ref'!$A:$E,4,FALSE)</f>
        <v>#N/A</v>
      </c>
      <c r="B238" s="65" t="e">
        <f>VLOOKUP(D238,'Active-Bldg List ref'!$A:$E,5,FALSE)</f>
        <v>#N/A</v>
      </c>
      <c r="C238" s="65" t="e">
        <f>VLOOKUP(D238,'Active-Bldg List ref'!$A:$B,2,FALSE)</f>
        <v>#N/A</v>
      </c>
      <c r="D238" s="65" t="e">
        <f>INDEX('Active-Bldg List ref'!$A:$A,MATCH(R238,'Active-Bldg List ref'!$C:$C,0))</f>
        <v>#N/A</v>
      </c>
      <c r="E238" s="65" t="e">
        <f>INDEX('Equip Group &amp; Type ref'!D:D,MATCH(U238,'Equip Group &amp; Type ref'!E:E,0))</f>
        <v>#N/A</v>
      </c>
      <c r="F238" s="66" t="e">
        <f>INDEX('Equip Group &amp; Type ref'!F:F,MATCH(V238,'Equip Group &amp; Type ref'!G:G,0))</f>
        <v>#N/A</v>
      </c>
      <c r="G238" s="83"/>
      <c r="H238" s="69" t="e">
        <f>INDEX('Equip Group &amp; Type ref'!$F:$H,MATCH(F238,'Equip Group &amp; Type ref'!$F:$F,0),MATCH(A238,'Equip Group &amp; Type ref'!$2:$2,0))</f>
        <v>#N/A</v>
      </c>
      <c r="I238" s="70" t="e">
        <f>VLOOKUP(F238,'Equip Group &amp; Type ref'!F:H,6,FALSE)</f>
        <v>#N/A</v>
      </c>
      <c r="J238" s="71" t="e">
        <f>CONCATENATE(D238,":",VLOOKUP(F238,'Equip Group &amp; Type ref'!F:G,2,FALSE),":",$W238)</f>
        <v>#N/A</v>
      </c>
      <c r="K238" s="84" t="e">
        <f t="shared" si="11"/>
        <v>#N/A</v>
      </c>
      <c r="L238" s="70" t="e">
        <f>INDEX('MFR_List ref'!$A:$A,MATCH($Z238,'MFR_List ref'!$B:$B,0))</f>
        <v>#N/A</v>
      </c>
      <c r="M238" s="76" t="e">
        <f t="shared" si="10"/>
        <v>#N/A</v>
      </c>
      <c r="N238" s="78"/>
      <c r="O238" s="85"/>
      <c r="P238" s="86"/>
      <c r="Q238" s="74"/>
      <c r="R238" s="35"/>
      <c r="S238" s="36"/>
      <c r="T238" s="98"/>
      <c r="U238" s="37"/>
      <c r="V238" s="37"/>
      <c r="W238" s="38"/>
      <c r="X238" s="38"/>
      <c r="Y238" s="38"/>
      <c r="Z238" s="35"/>
      <c r="AA238" s="40"/>
      <c r="AB238" s="41"/>
      <c r="AC238" s="42"/>
      <c r="AD238" s="34"/>
      <c r="AE238" s="39"/>
      <c r="AF238" s="39"/>
      <c r="AG238" s="39"/>
      <c r="AH238" s="34"/>
      <c r="AI238" s="39"/>
      <c r="AJ238" s="39"/>
      <c r="AK238" s="43"/>
      <c r="AL238" s="38"/>
      <c r="AM238" s="40"/>
      <c r="AN238" s="40"/>
      <c r="AO238" s="40"/>
      <c r="AP238" s="40"/>
      <c r="AQ238" s="39"/>
      <c r="AR238" s="39"/>
      <c r="AS238" s="39"/>
      <c r="AT238" s="39"/>
      <c r="AU238" s="39"/>
    </row>
    <row r="239" spans="1:47" s="26" customFormat="1" ht="39" customHeight="1" x14ac:dyDescent="0.25">
      <c r="A239" s="65" t="e">
        <f>VLOOKUP(D239,'Active-Bldg List ref'!$A:$E,4,FALSE)</f>
        <v>#N/A</v>
      </c>
      <c r="B239" s="65" t="e">
        <f>VLOOKUP(D239,'Active-Bldg List ref'!$A:$E,5,FALSE)</f>
        <v>#N/A</v>
      </c>
      <c r="C239" s="65" t="e">
        <f>VLOOKUP(D239,'Active-Bldg List ref'!$A:$B,2,FALSE)</f>
        <v>#N/A</v>
      </c>
      <c r="D239" s="65" t="e">
        <f>INDEX('Active-Bldg List ref'!$A:$A,MATCH(R239,'Active-Bldg List ref'!$C:$C,0))</f>
        <v>#N/A</v>
      </c>
      <c r="E239" s="65" t="e">
        <f>INDEX('Equip Group &amp; Type ref'!D:D,MATCH(U239,'Equip Group &amp; Type ref'!E:E,0))</f>
        <v>#N/A</v>
      </c>
      <c r="F239" s="66" t="e">
        <f>INDEX('Equip Group &amp; Type ref'!F:F,MATCH(V239,'Equip Group &amp; Type ref'!G:G,0))</f>
        <v>#N/A</v>
      </c>
      <c r="G239" s="83"/>
      <c r="H239" s="69" t="e">
        <f>INDEX('Equip Group &amp; Type ref'!$F:$H,MATCH(F239,'Equip Group &amp; Type ref'!$F:$F,0),MATCH(A239,'Equip Group &amp; Type ref'!$2:$2,0))</f>
        <v>#N/A</v>
      </c>
      <c r="I239" s="70" t="e">
        <f>VLOOKUP(F239,'Equip Group &amp; Type ref'!F:H,6,FALSE)</f>
        <v>#N/A</v>
      </c>
      <c r="J239" s="71" t="e">
        <f>CONCATENATE(D239,":",VLOOKUP(F239,'Equip Group &amp; Type ref'!F:G,2,FALSE),":",$W239)</f>
        <v>#N/A</v>
      </c>
      <c r="K239" s="84" t="e">
        <f t="shared" si="11"/>
        <v>#N/A</v>
      </c>
      <c r="L239" s="70" t="e">
        <f>INDEX('MFR_List ref'!$A:$A,MATCH($Z239,'MFR_List ref'!$B:$B,0))</f>
        <v>#N/A</v>
      </c>
      <c r="M239" s="76" t="e">
        <f t="shared" si="10"/>
        <v>#N/A</v>
      </c>
      <c r="N239" s="78"/>
      <c r="O239" s="85"/>
      <c r="P239" s="86"/>
      <c r="Q239" s="74"/>
      <c r="R239" s="35"/>
      <c r="S239" s="36"/>
      <c r="T239" s="98"/>
      <c r="U239" s="37"/>
      <c r="V239" s="37"/>
      <c r="W239" s="38"/>
      <c r="X239" s="38"/>
      <c r="Y239" s="38"/>
      <c r="Z239" s="35"/>
      <c r="AA239" s="40"/>
      <c r="AB239" s="41"/>
      <c r="AC239" s="42"/>
      <c r="AD239" s="34"/>
      <c r="AE239" s="39"/>
      <c r="AF239" s="39"/>
      <c r="AG239" s="39"/>
      <c r="AH239" s="34"/>
      <c r="AI239" s="39"/>
      <c r="AJ239" s="39"/>
      <c r="AK239" s="43"/>
      <c r="AL239" s="38"/>
      <c r="AM239" s="40"/>
      <c r="AN239" s="40"/>
      <c r="AO239" s="40"/>
      <c r="AP239" s="40"/>
      <c r="AQ239" s="39"/>
      <c r="AR239" s="39"/>
      <c r="AS239" s="39"/>
      <c r="AT239" s="39"/>
      <c r="AU239" s="39"/>
    </row>
    <row r="240" spans="1:47" s="26" customFormat="1" ht="39" customHeight="1" x14ac:dyDescent="0.25">
      <c r="A240" s="65" t="e">
        <f>VLOOKUP(D240,'Active-Bldg List ref'!$A:$E,4,FALSE)</f>
        <v>#N/A</v>
      </c>
      <c r="B240" s="65" t="e">
        <f>VLOOKUP(D240,'Active-Bldg List ref'!$A:$E,5,FALSE)</f>
        <v>#N/A</v>
      </c>
      <c r="C240" s="65" t="e">
        <f>VLOOKUP(D240,'Active-Bldg List ref'!$A:$B,2,FALSE)</f>
        <v>#N/A</v>
      </c>
      <c r="D240" s="65" t="e">
        <f>INDEX('Active-Bldg List ref'!$A:$A,MATCH(R240,'Active-Bldg List ref'!$C:$C,0))</f>
        <v>#N/A</v>
      </c>
      <c r="E240" s="65" t="e">
        <f>INDEX('Equip Group &amp; Type ref'!D:D,MATCH(U240,'Equip Group &amp; Type ref'!E:E,0))</f>
        <v>#N/A</v>
      </c>
      <c r="F240" s="66" t="e">
        <f>INDEX('Equip Group &amp; Type ref'!F:F,MATCH(V240,'Equip Group &amp; Type ref'!G:G,0))</f>
        <v>#N/A</v>
      </c>
      <c r="G240" s="83"/>
      <c r="H240" s="69" t="e">
        <f>INDEX('Equip Group &amp; Type ref'!$F:$H,MATCH(F240,'Equip Group &amp; Type ref'!$F:$F,0),MATCH(A240,'Equip Group &amp; Type ref'!$2:$2,0))</f>
        <v>#N/A</v>
      </c>
      <c r="I240" s="70" t="e">
        <f>VLOOKUP(F240,'Equip Group &amp; Type ref'!F:H,6,FALSE)</f>
        <v>#N/A</v>
      </c>
      <c r="J240" s="71" t="e">
        <f>CONCATENATE(D240,":",VLOOKUP(F240,'Equip Group &amp; Type ref'!F:G,2,FALSE),":",$W240)</f>
        <v>#N/A</v>
      </c>
      <c r="K240" s="84" t="e">
        <f t="shared" si="11"/>
        <v>#N/A</v>
      </c>
      <c r="L240" s="70" t="e">
        <f>INDEX('MFR_List ref'!$A:$A,MATCH($Z240,'MFR_List ref'!$B:$B,0))</f>
        <v>#N/A</v>
      </c>
      <c r="M240" s="76" t="e">
        <f t="shared" si="10"/>
        <v>#N/A</v>
      </c>
      <c r="N240" s="78"/>
      <c r="O240" s="85"/>
      <c r="P240" s="86"/>
      <c r="Q240" s="74"/>
      <c r="R240" s="35"/>
      <c r="S240" s="36"/>
      <c r="T240" s="98"/>
      <c r="U240" s="37"/>
      <c r="V240" s="37"/>
      <c r="W240" s="38"/>
      <c r="X240" s="38"/>
      <c r="Y240" s="38"/>
      <c r="Z240" s="35"/>
      <c r="AA240" s="40"/>
      <c r="AB240" s="41"/>
      <c r="AC240" s="42"/>
      <c r="AD240" s="34"/>
      <c r="AE240" s="39"/>
      <c r="AF240" s="39"/>
      <c r="AG240" s="39"/>
      <c r="AH240" s="34"/>
      <c r="AI240" s="39"/>
      <c r="AJ240" s="39"/>
      <c r="AK240" s="43"/>
      <c r="AL240" s="38"/>
      <c r="AM240" s="40"/>
      <c r="AN240" s="40"/>
      <c r="AO240" s="40"/>
      <c r="AP240" s="40"/>
      <c r="AQ240" s="39"/>
      <c r="AR240" s="39"/>
      <c r="AS240" s="39"/>
      <c r="AT240" s="39"/>
      <c r="AU240" s="39"/>
    </row>
    <row r="241" spans="1:47" s="26" customFormat="1" ht="39" customHeight="1" x14ac:dyDescent="0.25">
      <c r="A241" s="65" t="e">
        <f>VLOOKUP(D241,'Active-Bldg List ref'!$A:$E,4,FALSE)</f>
        <v>#N/A</v>
      </c>
      <c r="B241" s="65" t="e">
        <f>VLOOKUP(D241,'Active-Bldg List ref'!$A:$E,5,FALSE)</f>
        <v>#N/A</v>
      </c>
      <c r="C241" s="65" t="e">
        <f>VLOOKUP(D241,'Active-Bldg List ref'!$A:$B,2,FALSE)</f>
        <v>#N/A</v>
      </c>
      <c r="D241" s="65" t="e">
        <f>INDEX('Active-Bldg List ref'!$A:$A,MATCH(R241,'Active-Bldg List ref'!$C:$C,0))</f>
        <v>#N/A</v>
      </c>
      <c r="E241" s="65" t="e">
        <f>INDEX('Equip Group &amp; Type ref'!D:D,MATCH(U241,'Equip Group &amp; Type ref'!E:E,0))</f>
        <v>#N/A</v>
      </c>
      <c r="F241" s="66" t="e">
        <f>INDEX('Equip Group &amp; Type ref'!F:F,MATCH(V241,'Equip Group &amp; Type ref'!G:G,0))</f>
        <v>#N/A</v>
      </c>
      <c r="G241" s="83"/>
      <c r="H241" s="69" t="e">
        <f>INDEX('Equip Group &amp; Type ref'!$F:$H,MATCH(F241,'Equip Group &amp; Type ref'!$F:$F,0),MATCH(A241,'Equip Group &amp; Type ref'!$2:$2,0))</f>
        <v>#N/A</v>
      </c>
      <c r="I241" s="70" t="e">
        <f>VLOOKUP(F241,'Equip Group &amp; Type ref'!F:H,6,FALSE)</f>
        <v>#N/A</v>
      </c>
      <c r="J241" s="71" t="e">
        <f>CONCATENATE(D241,":",VLOOKUP(F241,'Equip Group &amp; Type ref'!F:G,2,FALSE),":",$W241)</f>
        <v>#N/A</v>
      </c>
      <c r="K241" s="84" t="e">
        <f t="shared" si="11"/>
        <v>#N/A</v>
      </c>
      <c r="L241" s="70" t="e">
        <f>INDEX('MFR_List ref'!$A:$A,MATCH($Z241,'MFR_List ref'!$B:$B,0))</f>
        <v>#N/A</v>
      </c>
      <c r="M241" s="76" t="e">
        <f t="shared" si="10"/>
        <v>#N/A</v>
      </c>
      <c r="N241" s="78"/>
      <c r="O241" s="85"/>
      <c r="P241" s="86"/>
      <c r="Q241" s="74"/>
      <c r="R241" s="35"/>
      <c r="S241" s="36"/>
      <c r="T241" s="98"/>
      <c r="U241" s="37"/>
      <c r="V241" s="37"/>
      <c r="W241" s="38"/>
      <c r="X241" s="38"/>
      <c r="Y241" s="38"/>
      <c r="Z241" s="35"/>
      <c r="AA241" s="40"/>
      <c r="AB241" s="41"/>
      <c r="AC241" s="42"/>
      <c r="AD241" s="34"/>
      <c r="AE241" s="39"/>
      <c r="AF241" s="39"/>
      <c r="AG241" s="39"/>
      <c r="AH241" s="34"/>
      <c r="AI241" s="39"/>
      <c r="AJ241" s="39"/>
      <c r="AK241" s="43"/>
      <c r="AL241" s="38"/>
      <c r="AM241" s="40"/>
      <c r="AN241" s="40"/>
      <c r="AO241" s="40"/>
      <c r="AP241" s="40"/>
      <c r="AQ241" s="39"/>
      <c r="AR241" s="39"/>
      <c r="AS241" s="39"/>
      <c r="AT241" s="39"/>
      <c r="AU241" s="39"/>
    </row>
    <row r="242" spans="1:47" s="26" customFormat="1" ht="39" customHeight="1" x14ac:dyDescent="0.25">
      <c r="A242" s="65" t="e">
        <f>VLOOKUP(D242,'Active-Bldg List ref'!$A:$E,4,FALSE)</f>
        <v>#N/A</v>
      </c>
      <c r="B242" s="65" t="e">
        <f>VLOOKUP(D242,'Active-Bldg List ref'!$A:$E,5,FALSE)</f>
        <v>#N/A</v>
      </c>
      <c r="C242" s="65" t="e">
        <f>VLOOKUP(D242,'Active-Bldg List ref'!$A:$B,2,FALSE)</f>
        <v>#N/A</v>
      </c>
      <c r="D242" s="65" t="e">
        <f>INDEX('Active-Bldg List ref'!$A:$A,MATCH(R242,'Active-Bldg List ref'!$C:$C,0))</f>
        <v>#N/A</v>
      </c>
      <c r="E242" s="65" t="e">
        <f>INDEX('Equip Group &amp; Type ref'!D:D,MATCH(U242,'Equip Group &amp; Type ref'!E:E,0))</f>
        <v>#N/A</v>
      </c>
      <c r="F242" s="66" t="e">
        <f>INDEX('Equip Group &amp; Type ref'!F:F,MATCH(V242,'Equip Group &amp; Type ref'!G:G,0))</f>
        <v>#N/A</v>
      </c>
      <c r="G242" s="83"/>
      <c r="H242" s="69" t="e">
        <f>INDEX('Equip Group &amp; Type ref'!$F:$H,MATCH(F242,'Equip Group &amp; Type ref'!$F:$F,0),MATCH(A242,'Equip Group &amp; Type ref'!$2:$2,0))</f>
        <v>#N/A</v>
      </c>
      <c r="I242" s="70" t="e">
        <f>VLOOKUP(F242,'Equip Group &amp; Type ref'!F:H,6,FALSE)</f>
        <v>#N/A</v>
      </c>
      <c r="J242" s="71" t="e">
        <f>CONCATENATE(D242,":",VLOOKUP(F242,'Equip Group &amp; Type ref'!F:G,2,FALSE),":",$W242)</f>
        <v>#N/A</v>
      </c>
      <c r="K242" s="84" t="e">
        <f t="shared" si="11"/>
        <v>#N/A</v>
      </c>
      <c r="L242" s="70" t="e">
        <f>INDEX('MFR_List ref'!$A:$A,MATCH($Z242,'MFR_List ref'!$B:$B,0))</f>
        <v>#N/A</v>
      </c>
      <c r="M242" s="76" t="e">
        <f t="shared" si="10"/>
        <v>#N/A</v>
      </c>
      <c r="N242" s="78"/>
      <c r="O242" s="85"/>
      <c r="P242" s="86"/>
      <c r="Q242" s="74"/>
      <c r="R242" s="35"/>
      <c r="S242" s="36"/>
      <c r="T242" s="98"/>
      <c r="U242" s="37"/>
      <c r="V242" s="37"/>
      <c r="W242" s="38"/>
      <c r="X242" s="38"/>
      <c r="Y242" s="38"/>
      <c r="Z242" s="35"/>
      <c r="AA242" s="40"/>
      <c r="AB242" s="41"/>
      <c r="AC242" s="42"/>
      <c r="AD242" s="34"/>
      <c r="AE242" s="39"/>
      <c r="AF242" s="39"/>
      <c r="AG242" s="39"/>
      <c r="AH242" s="34"/>
      <c r="AI242" s="39"/>
      <c r="AJ242" s="39"/>
      <c r="AK242" s="43"/>
      <c r="AL242" s="38"/>
      <c r="AM242" s="40"/>
      <c r="AN242" s="40"/>
      <c r="AO242" s="40"/>
      <c r="AP242" s="40"/>
      <c r="AQ242" s="39"/>
      <c r="AR242" s="39"/>
      <c r="AS242" s="39"/>
      <c r="AT242" s="39"/>
      <c r="AU242" s="39"/>
    </row>
    <row r="243" spans="1:47" s="26" customFormat="1" ht="39" customHeight="1" x14ac:dyDescent="0.25">
      <c r="A243" s="65" t="e">
        <f>VLOOKUP(D243,'Active-Bldg List ref'!$A:$E,4,FALSE)</f>
        <v>#N/A</v>
      </c>
      <c r="B243" s="65" t="e">
        <f>VLOOKUP(D243,'Active-Bldg List ref'!$A:$E,5,FALSE)</f>
        <v>#N/A</v>
      </c>
      <c r="C243" s="65" t="e">
        <f>VLOOKUP(D243,'Active-Bldg List ref'!$A:$B,2,FALSE)</f>
        <v>#N/A</v>
      </c>
      <c r="D243" s="65" t="e">
        <f>INDEX('Active-Bldg List ref'!$A:$A,MATCH(R243,'Active-Bldg List ref'!$C:$C,0))</f>
        <v>#N/A</v>
      </c>
      <c r="E243" s="65" t="e">
        <f>INDEX('Equip Group &amp; Type ref'!D:D,MATCH(U243,'Equip Group &amp; Type ref'!E:E,0))</f>
        <v>#N/A</v>
      </c>
      <c r="F243" s="66" t="e">
        <f>INDEX('Equip Group &amp; Type ref'!F:F,MATCH(V243,'Equip Group &amp; Type ref'!G:G,0))</f>
        <v>#N/A</v>
      </c>
      <c r="G243" s="83"/>
      <c r="H243" s="69" t="e">
        <f>INDEX('Equip Group &amp; Type ref'!$F:$H,MATCH(F243,'Equip Group &amp; Type ref'!$F:$F,0),MATCH(A243,'Equip Group &amp; Type ref'!$2:$2,0))</f>
        <v>#N/A</v>
      </c>
      <c r="I243" s="70" t="e">
        <f>VLOOKUP(F243,'Equip Group &amp; Type ref'!F:H,6,FALSE)</f>
        <v>#N/A</v>
      </c>
      <c r="J243" s="71" t="e">
        <f>CONCATENATE(D243,":",VLOOKUP(F243,'Equip Group &amp; Type ref'!F:G,2,FALSE),":",$W243)</f>
        <v>#N/A</v>
      </c>
      <c r="K243" s="84" t="e">
        <f t="shared" si="11"/>
        <v>#N/A</v>
      </c>
      <c r="L243" s="70" t="e">
        <f>INDEX('MFR_List ref'!$A:$A,MATCH($Z243,'MFR_List ref'!$B:$B,0))</f>
        <v>#N/A</v>
      </c>
      <c r="M243" s="76" t="e">
        <f t="shared" si="10"/>
        <v>#N/A</v>
      </c>
      <c r="N243" s="78"/>
      <c r="O243" s="85"/>
      <c r="P243" s="86"/>
      <c r="Q243" s="74"/>
      <c r="R243" s="35"/>
      <c r="S243" s="36"/>
      <c r="T243" s="98"/>
      <c r="U243" s="37"/>
      <c r="V243" s="37"/>
      <c r="W243" s="38"/>
      <c r="X243" s="38"/>
      <c r="Y243" s="38"/>
      <c r="Z243" s="35"/>
      <c r="AA243" s="40"/>
      <c r="AB243" s="41"/>
      <c r="AC243" s="42"/>
      <c r="AD243" s="34"/>
      <c r="AE243" s="39"/>
      <c r="AF243" s="39"/>
      <c r="AG243" s="39"/>
      <c r="AH243" s="34"/>
      <c r="AI243" s="39"/>
      <c r="AJ243" s="39"/>
      <c r="AK243" s="43"/>
      <c r="AL243" s="38"/>
      <c r="AM243" s="40"/>
      <c r="AN243" s="40"/>
      <c r="AO243" s="40"/>
      <c r="AP243" s="40"/>
      <c r="AQ243" s="39"/>
      <c r="AR243" s="39"/>
      <c r="AS243" s="39"/>
      <c r="AT243" s="39"/>
      <c r="AU243" s="39"/>
    </row>
    <row r="244" spans="1:47" s="26" customFormat="1" ht="39" customHeight="1" x14ac:dyDescent="0.25">
      <c r="A244" s="65" t="e">
        <f>VLOOKUP(D244,'Active-Bldg List ref'!$A:$E,4,FALSE)</f>
        <v>#N/A</v>
      </c>
      <c r="B244" s="65" t="e">
        <f>VLOOKUP(D244,'Active-Bldg List ref'!$A:$E,5,FALSE)</f>
        <v>#N/A</v>
      </c>
      <c r="C244" s="65" t="e">
        <f>VLOOKUP(D244,'Active-Bldg List ref'!$A:$B,2,FALSE)</f>
        <v>#N/A</v>
      </c>
      <c r="D244" s="65" t="e">
        <f>INDEX('Active-Bldg List ref'!$A:$A,MATCH(R244,'Active-Bldg List ref'!$C:$C,0))</f>
        <v>#N/A</v>
      </c>
      <c r="E244" s="65" t="e">
        <f>INDEX('Equip Group &amp; Type ref'!D:D,MATCH(U244,'Equip Group &amp; Type ref'!E:E,0))</f>
        <v>#N/A</v>
      </c>
      <c r="F244" s="66" t="e">
        <f>INDEX('Equip Group &amp; Type ref'!F:F,MATCH(V244,'Equip Group &amp; Type ref'!G:G,0))</f>
        <v>#N/A</v>
      </c>
      <c r="G244" s="83"/>
      <c r="H244" s="69" t="e">
        <f>INDEX('Equip Group &amp; Type ref'!$F:$H,MATCH(F244,'Equip Group &amp; Type ref'!$F:$F,0),MATCH(A244,'Equip Group &amp; Type ref'!$2:$2,0))</f>
        <v>#N/A</v>
      </c>
      <c r="I244" s="70" t="e">
        <f>VLOOKUP(F244,'Equip Group &amp; Type ref'!F:H,6,FALSE)</f>
        <v>#N/A</v>
      </c>
      <c r="J244" s="71" t="e">
        <f>CONCATENATE(D244,":",VLOOKUP(F244,'Equip Group &amp; Type ref'!F:G,2,FALSE),":",$W244)</f>
        <v>#N/A</v>
      </c>
      <c r="K244" s="84" t="e">
        <f t="shared" si="11"/>
        <v>#N/A</v>
      </c>
      <c r="L244" s="70" t="e">
        <f>INDEX('MFR_List ref'!$A:$A,MATCH($Z244,'MFR_List ref'!$B:$B,0))</f>
        <v>#N/A</v>
      </c>
      <c r="M244" s="76" t="e">
        <f t="shared" si="10"/>
        <v>#N/A</v>
      </c>
      <c r="N244" s="78"/>
      <c r="O244" s="85"/>
      <c r="P244" s="86"/>
      <c r="Q244" s="74"/>
      <c r="R244" s="35"/>
      <c r="S244" s="36"/>
      <c r="T244" s="98"/>
      <c r="U244" s="37"/>
      <c r="V244" s="37"/>
      <c r="W244" s="38"/>
      <c r="X244" s="38"/>
      <c r="Y244" s="38"/>
      <c r="Z244" s="35"/>
      <c r="AA244" s="40"/>
      <c r="AB244" s="41"/>
      <c r="AC244" s="42"/>
      <c r="AD244" s="34"/>
      <c r="AE244" s="39"/>
      <c r="AF244" s="39"/>
      <c r="AG244" s="39"/>
      <c r="AH244" s="34"/>
      <c r="AI244" s="39"/>
      <c r="AJ244" s="39"/>
      <c r="AK244" s="43"/>
      <c r="AL244" s="38"/>
      <c r="AM244" s="40"/>
      <c r="AN244" s="40"/>
      <c r="AO244" s="40"/>
      <c r="AP244" s="40"/>
      <c r="AQ244" s="39"/>
      <c r="AR244" s="39"/>
      <c r="AS244" s="39"/>
      <c r="AT244" s="39"/>
      <c r="AU244" s="39"/>
    </row>
    <row r="245" spans="1:47" s="26" customFormat="1" ht="39" customHeight="1" x14ac:dyDescent="0.25">
      <c r="A245" s="65" t="e">
        <f>VLOOKUP(D245,'Active-Bldg List ref'!$A:$E,4,FALSE)</f>
        <v>#N/A</v>
      </c>
      <c r="B245" s="65" t="e">
        <f>VLOOKUP(D245,'Active-Bldg List ref'!$A:$E,5,FALSE)</f>
        <v>#N/A</v>
      </c>
      <c r="C245" s="65" t="e">
        <f>VLOOKUP(D245,'Active-Bldg List ref'!$A:$B,2,FALSE)</f>
        <v>#N/A</v>
      </c>
      <c r="D245" s="65" t="e">
        <f>INDEX('Active-Bldg List ref'!$A:$A,MATCH(R245,'Active-Bldg List ref'!$C:$C,0))</f>
        <v>#N/A</v>
      </c>
      <c r="E245" s="65" t="e">
        <f>INDEX('Equip Group &amp; Type ref'!D:D,MATCH(U245,'Equip Group &amp; Type ref'!E:E,0))</f>
        <v>#N/A</v>
      </c>
      <c r="F245" s="66" t="e">
        <f>INDEX('Equip Group &amp; Type ref'!F:F,MATCH(V245,'Equip Group &amp; Type ref'!G:G,0))</f>
        <v>#N/A</v>
      </c>
      <c r="G245" s="83"/>
      <c r="H245" s="69" t="e">
        <f>INDEX('Equip Group &amp; Type ref'!$F:$H,MATCH(F245,'Equip Group &amp; Type ref'!$F:$F,0),MATCH(A245,'Equip Group &amp; Type ref'!$2:$2,0))</f>
        <v>#N/A</v>
      </c>
      <c r="I245" s="70" t="e">
        <f>VLOOKUP(F245,'Equip Group &amp; Type ref'!F:H,6,FALSE)</f>
        <v>#N/A</v>
      </c>
      <c r="J245" s="71" t="e">
        <f>CONCATENATE(D245,":",VLOOKUP(F245,'Equip Group &amp; Type ref'!F:G,2,FALSE),":",$W245)</f>
        <v>#N/A</v>
      </c>
      <c r="K245" s="84" t="e">
        <f t="shared" si="11"/>
        <v>#N/A</v>
      </c>
      <c r="L245" s="70" t="e">
        <f>INDEX('MFR_List ref'!$A:$A,MATCH($Z245,'MFR_List ref'!$B:$B,0))</f>
        <v>#N/A</v>
      </c>
      <c r="M245" s="76" t="e">
        <f t="shared" si="10"/>
        <v>#N/A</v>
      </c>
      <c r="N245" s="78"/>
      <c r="O245" s="85"/>
      <c r="P245" s="86"/>
      <c r="Q245" s="74"/>
      <c r="R245" s="35"/>
      <c r="S245" s="36"/>
      <c r="T245" s="98"/>
      <c r="U245" s="37"/>
      <c r="V245" s="37"/>
      <c r="W245" s="38"/>
      <c r="X245" s="38"/>
      <c r="Y245" s="38"/>
      <c r="Z245" s="35"/>
      <c r="AA245" s="40"/>
      <c r="AB245" s="41"/>
      <c r="AC245" s="42"/>
      <c r="AD245" s="34"/>
      <c r="AE245" s="39"/>
      <c r="AF245" s="39"/>
      <c r="AG245" s="39"/>
      <c r="AH245" s="34"/>
      <c r="AI245" s="39"/>
      <c r="AJ245" s="39"/>
      <c r="AK245" s="43"/>
      <c r="AL245" s="38"/>
      <c r="AM245" s="40"/>
      <c r="AN245" s="40"/>
      <c r="AO245" s="40"/>
      <c r="AP245" s="40"/>
      <c r="AQ245" s="39"/>
      <c r="AR245" s="39"/>
      <c r="AS245" s="39"/>
      <c r="AT245" s="39"/>
      <c r="AU245" s="39"/>
    </row>
    <row r="246" spans="1:47" s="26" customFormat="1" ht="39" customHeight="1" x14ac:dyDescent="0.25">
      <c r="A246" s="65" t="e">
        <f>VLOOKUP(D246,'Active-Bldg List ref'!$A:$E,4,FALSE)</f>
        <v>#N/A</v>
      </c>
      <c r="B246" s="65" t="e">
        <f>VLOOKUP(D246,'Active-Bldg List ref'!$A:$E,5,FALSE)</f>
        <v>#N/A</v>
      </c>
      <c r="C246" s="65" t="e">
        <f>VLOOKUP(D246,'Active-Bldg List ref'!$A:$B,2,FALSE)</f>
        <v>#N/A</v>
      </c>
      <c r="D246" s="65" t="e">
        <f>INDEX('Active-Bldg List ref'!$A:$A,MATCH(R246,'Active-Bldg List ref'!$C:$C,0))</f>
        <v>#N/A</v>
      </c>
      <c r="E246" s="65" t="e">
        <f>INDEX('Equip Group &amp; Type ref'!D:D,MATCH(U246,'Equip Group &amp; Type ref'!E:E,0))</f>
        <v>#N/A</v>
      </c>
      <c r="F246" s="66" t="e">
        <f>INDEX('Equip Group &amp; Type ref'!F:F,MATCH(V246,'Equip Group &amp; Type ref'!G:G,0))</f>
        <v>#N/A</v>
      </c>
      <c r="G246" s="83"/>
      <c r="H246" s="69" t="e">
        <f>INDEX('Equip Group &amp; Type ref'!$F:$H,MATCH(F246,'Equip Group &amp; Type ref'!$F:$F,0),MATCH(A246,'Equip Group &amp; Type ref'!$2:$2,0))</f>
        <v>#N/A</v>
      </c>
      <c r="I246" s="70" t="e">
        <f>VLOOKUP(F246,'Equip Group &amp; Type ref'!F:H,6,FALSE)</f>
        <v>#N/A</v>
      </c>
      <c r="J246" s="71" t="e">
        <f>CONCATENATE(D246,":",VLOOKUP(F246,'Equip Group &amp; Type ref'!F:G,2,FALSE),":",$W246)</f>
        <v>#N/A</v>
      </c>
      <c r="K246" s="84" t="e">
        <f t="shared" si="11"/>
        <v>#N/A</v>
      </c>
      <c r="L246" s="70" t="e">
        <f>INDEX('MFR_List ref'!$A:$A,MATCH($Z246,'MFR_List ref'!$B:$B,0))</f>
        <v>#N/A</v>
      </c>
      <c r="M246" s="76" t="e">
        <f t="shared" si="10"/>
        <v>#N/A</v>
      </c>
      <c r="N246" s="78"/>
      <c r="O246" s="85"/>
      <c r="P246" s="86"/>
      <c r="Q246" s="74"/>
      <c r="R246" s="35"/>
      <c r="S246" s="36"/>
      <c r="T246" s="98"/>
      <c r="U246" s="37"/>
      <c r="V246" s="37"/>
      <c r="W246" s="38"/>
      <c r="X246" s="38"/>
      <c r="Y246" s="38"/>
      <c r="Z246" s="35"/>
      <c r="AA246" s="40"/>
      <c r="AB246" s="41"/>
      <c r="AC246" s="42"/>
      <c r="AD246" s="34"/>
      <c r="AE246" s="39"/>
      <c r="AF246" s="39"/>
      <c r="AG246" s="39"/>
      <c r="AH246" s="34"/>
      <c r="AI246" s="39"/>
      <c r="AJ246" s="39"/>
      <c r="AK246" s="43"/>
      <c r="AL246" s="38"/>
      <c r="AM246" s="40"/>
      <c r="AN246" s="40"/>
      <c r="AO246" s="40"/>
      <c r="AP246" s="40"/>
      <c r="AQ246" s="39"/>
      <c r="AR246" s="39"/>
      <c r="AS246" s="39"/>
      <c r="AT246" s="39"/>
      <c r="AU246" s="39"/>
    </row>
    <row r="247" spans="1:47" s="26" customFormat="1" ht="39" customHeight="1" x14ac:dyDescent="0.25">
      <c r="A247" s="65" t="e">
        <f>VLOOKUP(D247,'Active-Bldg List ref'!$A:$E,4,FALSE)</f>
        <v>#N/A</v>
      </c>
      <c r="B247" s="65" t="e">
        <f>VLOOKUP(D247,'Active-Bldg List ref'!$A:$E,5,FALSE)</f>
        <v>#N/A</v>
      </c>
      <c r="C247" s="65" t="e">
        <f>VLOOKUP(D247,'Active-Bldg List ref'!$A:$B,2,FALSE)</f>
        <v>#N/A</v>
      </c>
      <c r="D247" s="65" t="e">
        <f>INDEX('Active-Bldg List ref'!$A:$A,MATCH(R247,'Active-Bldg List ref'!$C:$C,0))</f>
        <v>#N/A</v>
      </c>
      <c r="E247" s="65" t="e">
        <f>INDEX('Equip Group &amp; Type ref'!D:D,MATCH(U247,'Equip Group &amp; Type ref'!E:E,0))</f>
        <v>#N/A</v>
      </c>
      <c r="F247" s="66" t="e">
        <f>INDEX('Equip Group &amp; Type ref'!F:F,MATCH(V247,'Equip Group &amp; Type ref'!G:G,0))</f>
        <v>#N/A</v>
      </c>
      <c r="G247" s="83"/>
      <c r="H247" s="69" t="e">
        <f>INDEX('Equip Group &amp; Type ref'!$F:$H,MATCH(F247,'Equip Group &amp; Type ref'!$F:$F,0),MATCH(A247,'Equip Group &amp; Type ref'!$2:$2,0))</f>
        <v>#N/A</v>
      </c>
      <c r="I247" s="70" t="e">
        <f>VLOOKUP(F247,'Equip Group &amp; Type ref'!F:H,6,FALSE)</f>
        <v>#N/A</v>
      </c>
      <c r="J247" s="71" t="e">
        <f>CONCATENATE(D247,":",VLOOKUP(F247,'Equip Group &amp; Type ref'!F:G,2,FALSE),":",$W247)</f>
        <v>#N/A</v>
      </c>
      <c r="K247" s="84" t="e">
        <f t="shared" si="11"/>
        <v>#N/A</v>
      </c>
      <c r="L247" s="70" t="e">
        <f>INDEX('MFR_List ref'!$A:$A,MATCH($Z247,'MFR_List ref'!$B:$B,0))</f>
        <v>#N/A</v>
      </c>
      <c r="M247" s="76" t="e">
        <f t="shared" si="10"/>
        <v>#N/A</v>
      </c>
      <c r="N247" s="78"/>
      <c r="O247" s="85"/>
      <c r="P247" s="86"/>
      <c r="Q247" s="74"/>
      <c r="R247" s="35"/>
      <c r="S247" s="36"/>
      <c r="T247" s="98"/>
      <c r="U247" s="37"/>
      <c r="V247" s="37"/>
      <c r="W247" s="38"/>
      <c r="X247" s="38"/>
      <c r="Y247" s="38"/>
      <c r="Z247" s="35"/>
      <c r="AA247" s="40"/>
      <c r="AB247" s="41"/>
      <c r="AC247" s="42"/>
      <c r="AD247" s="34"/>
      <c r="AE247" s="39"/>
      <c r="AF247" s="39"/>
      <c r="AG247" s="39"/>
      <c r="AH247" s="34"/>
      <c r="AI247" s="39"/>
      <c r="AJ247" s="39"/>
      <c r="AK247" s="43"/>
      <c r="AL247" s="38"/>
      <c r="AM247" s="40"/>
      <c r="AN247" s="40"/>
      <c r="AO247" s="40"/>
      <c r="AP247" s="40"/>
      <c r="AQ247" s="39"/>
      <c r="AR247" s="39"/>
      <c r="AS247" s="39"/>
      <c r="AT247" s="39"/>
      <c r="AU247" s="39"/>
    </row>
    <row r="248" spans="1:47" s="26" customFormat="1" ht="39" customHeight="1" x14ac:dyDescent="0.25">
      <c r="A248" s="65" t="e">
        <f>VLOOKUP(D248,'Active-Bldg List ref'!$A:$E,4,FALSE)</f>
        <v>#N/A</v>
      </c>
      <c r="B248" s="65" t="e">
        <f>VLOOKUP(D248,'Active-Bldg List ref'!$A:$E,5,FALSE)</f>
        <v>#N/A</v>
      </c>
      <c r="C248" s="65" t="e">
        <f>VLOOKUP(D248,'Active-Bldg List ref'!$A:$B,2,FALSE)</f>
        <v>#N/A</v>
      </c>
      <c r="D248" s="65" t="e">
        <f>INDEX('Active-Bldg List ref'!$A:$A,MATCH(R248,'Active-Bldg List ref'!$C:$C,0))</f>
        <v>#N/A</v>
      </c>
      <c r="E248" s="65" t="e">
        <f>INDEX('Equip Group &amp; Type ref'!D:D,MATCH(U248,'Equip Group &amp; Type ref'!E:E,0))</f>
        <v>#N/A</v>
      </c>
      <c r="F248" s="66" t="e">
        <f>INDEX('Equip Group &amp; Type ref'!F:F,MATCH(V248,'Equip Group &amp; Type ref'!G:G,0))</f>
        <v>#N/A</v>
      </c>
      <c r="G248" s="83"/>
      <c r="H248" s="69" t="e">
        <f>INDEX('Equip Group &amp; Type ref'!$F:$H,MATCH(F248,'Equip Group &amp; Type ref'!$F:$F,0),MATCH(A248,'Equip Group &amp; Type ref'!$2:$2,0))</f>
        <v>#N/A</v>
      </c>
      <c r="I248" s="70" t="e">
        <f>VLOOKUP(F248,'Equip Group &amp; Type ref'!F:H,6,FALSE)</f>
        <v>#N/A</v>
      </c>
      <c r="J248" s="71" t="e">
        <f>CONCATENATE(D248,":",VLOOKUP(F248,'Equip Group &amp; Type ref'!F:G,2,FALSE),":",$W248)</f>
        <v>#N/A</v>
      </c>
      <c r="K248" s="84" t="e">
        <f t="shared" si="11"/>
        <v>#N/A</v>
      </c>
      <c r="L248" s="70" t="e">
        <f>INDEX('MFR_List ref'!$A:$A,MATCH($Z248,'MFR_List ref'!$B:$B,0))</f>
        <v>#N/A</v>
      </c>
      <c r="M248" s="76" t="e">
        <f t="shared" si="10"/>
        <v>#N/A</v>
      </c>
      <c r="N248" s="78"/>
      <c r="O248" s="85"/>
      <c r="P248" s="86"/>
      <c r="Q248" s="74"/>
      <c r="R248" s="35"/>
      <c r="S248" s="36"/>
      <c r="T248" s="98"/>
      <c r="U248" s="37"/>
      <c r="V248" s="37"/>
      <c r="W248" s="38"/>
      <c r="X248" s="38"/>
      <c r="Y248" s="38"/>
      <c r="Z248" s="35"/>
      <c r="AA248" s="40"/>
      <c r="AB248" s="41"/>
      <c r="AC248" s="42"/>
      <c r="AD248" s="34"/>
      <c r="AE248" s="39"/>
      <c r="AF248" s="39"/>
      <c r="AG248" s="39"/>
      <c r="AH248" s="34"/>
      <c r="AI248" s="39"/>
      <c r="AJ248" s="39"/>
      <c r="AK248" s="43"/>
      <c r="AL248" s="38"/>
      <c r="AM248" s="40"/>
      <c r="AN248" s="40"/>
      <c r="AO248" s="40"/>
      <c r="AP248" s="40"/>
      <c r="AQ248" s="39"/>
      <c r="AR248" s="39"/>
      <c r="AS248" s="39"/>
      <c r="AT248" s="39"/>
      <c r="AU248" s="39"/>
    </row>
    <row r="249" spans="1:47" s="26" customFormat="1" ht="39" customHeight="1" x14ac:dyDescent="0.25">
      <c r="A249" s="65" t="e">
        <f>VLOOKUP(D249,'Active-Bldg List ref'!$A:$E,4,FALSE)</f>
        <v>#N/A</v>
      </c>
      <c r="B249" s="65" t="e">
        <f>VLOOKUP(D249,'Active-Bldg List ref'!$A:$E,5,FALSE)</f>
        <v>#N/A</v>
      </c>
      <c r="C249" s="65" t="e">
        <f>VLOOKUP(D249,'Active-Bldg List ref'!$A:$B,2,FALSE)</f>
        <v>#N/A</v>
      </c>
      <c r="D249" s="65" t="e">
        <f>INDEX('Active-Bldg List ref'!$A:$A,MATCH(R249,'Active-Bldg List ref'!$C:$C,0))</f>
        <v>#N/A</v>
      </c>
      <c r="E249" s="65" t="e">
        <f>INDEX('Equip Group &amp; Type ref'!D:D,MATCH(U249,'Equip Group &amp; Type ref'!E:E,0))</f>
        <v>#N/A</v>
      </c>
      <c r="F249" s="66" t="e">
        <f>INDEX('Equip Group &amp; Type ref'!F:F,MATCH(V249,'Equip Group &amp; Type ref'!G:G,0))</f>
        <v>#N/A</v>
      </c>
      <c r="G249" s="83"/>
      <c r="H249" s="69" t="e">
        <f>INDEX('Equip Group &amp; Type ref'!$F:$H,MATCH(F249,'Equip Group &amp; Type ref'!$F:$F,0),MATCH(A249,'Equip Group &amp; Type ref'!$2:$2,0))</f>
        <v>#N/A</v>
      </c>
      <c r="I249" s="70" t="e">
        <f>VLOOKUP(F249,'Equip Group &amp; Type ref'!F:H,6,FALSE)</f>
        <v>#N/A</v>
      </c>
      <c r="J249" s="71" t="e">
        <f>CONCATENATE(D249,":",VLOOKUP(F249,'Equip Group &amp; Type ref'!F:G,2,FALSE),":",$W249)</f>
        <v>#N/A</v>
      </c>
      <c r="K249" s="84" t="e">
        <f t="shared" si="11"/>
        <v>#N/A</v>
      </c>
      <c r="L249" s="70" t="e">
        <f>INDEX('MFR_List ref'!$A:$A,MATCH($Z249,'MFR_List ref'!$B:$B,0))</f>
        <v>#N/A</v>
      </c>
      <c r="M249" s="76" t="e">
        <f t="shared" si="10"/>
        <v>#N/A</v>
      </c>
      <c r="N249" s="78"/>
      <c r="O249" s="85"/>
      <c r="P249" s="86"/>
      <c r="Q249" s="74"/>
      <c r="R249" s="35"/>
      <c r="S249" s="36"/>
      <c r="T249" s="98"/>
      <c r="U249" s="37"/>
      <c r="V249" s="37"/>
      <c r="W249" s="38"/>
      <c r="X249" s="38"/>
      <c r="Y249" s="38"/>
      <c r="Z249" s="35"/>
      <c r="AA249" s="40"/>
      <c r="AB249" s="41"/>
      <c r="AC249" s="42"/>
      <c r="AD249" s="34"/>
      <c r="AE249" s="39"/>
      <c r="AF249" s="39"/>
      <c r="AG249" s="39"/>
      <c r="AH249" s="34"/>
      <c r="AI249" s="39"/>
      <c r="AJ249" s="39"/>
      <c r="AK249" s="43"/>
      <c r="AL249" s="38"/>
      <c r="AM249" s="40"/>
      <c r="AN249" s="40"/>
      <c r="AO249" s="40"/>
      <c r="AP249" s="40"/>
      <c r="AQ249" s="39"/>
      <c r="AR249" s="39"/>
      <c r="AS249" s="39"/>
      <c r="AT249" s="39"/>
      <c r="AU249" s="39"/>
    </row>
    <row r="250" spans="1:47" s="26" customFormat="1" ht="39" customHeight="1" x14ac:dyDescent="0.25">
      <c r="A250" s="65" t="e">
        <f>VLOOKUP(D250,'Active-Bldg List ref'!$A:$E,4,FALSE)</f>
        <v>#N/A</v>
      </c>
      <c r="B250" s="65" t="e">
        <f>VLOOKUP(D250,'Active-Bldg List ref'!$A:$E,5,FALSE)</f>
        <v>#N/A</v>
      </c>
      <c r="C250" s="65" t="e">
        <f>VLOOKUP(D250,'Active-Bldg List ref'!$A:$B,2,FALSE)</f>
        <v>#N/A</v>
      </c>
      <c r="D250" s="65" t="e">
        <f>INDEX('Active-Bldg List ref'!$A:$A,MATCH(R250,'Active-Bldg List ref'!$C:$C,0))</f>
        <v>#N/A</v>
      </c>
      <c r="E250" s="65" t="e">
        <f>INDEX('Equip Group &amp; Type ref'!D:D,MATCH(U250,'Equip Group &amp; Type ref'!E:E,0))</f>
        <v>#N/A</v>
      </c>
      <c r="F250" s="66" t="e">
        <f>INDEX('Equip Group &amp; Type ref'!F:F,MATCH(V250,'Equip Group &amp; Type ref'!G:G,0))</f>
        <v>#N/A</v>
      </c>
      <c r="G250" s="83"/>
      <c r="H250" s="69" t="e">
        <f>INDEX('Equip Group &amp; Type ref'!$F:$H,MATCH(F250,'Equip Group &amp; Type ref'!$F:$F,0),MATCH(A250,'Equip Group &amp; Type ref'!$2:$2,0))</f>
        <v>#N/A</v>
      </c>
      <c r="I250" s="70" t="e">
        <f>VLOOKUP(F250,'Equip Group &amp; Type ref'!F:H,6,FALSE)</f>
        <v>#N/A</v>
      </c>
      <c r="J250" s="71" t="e">
        <f>CONCATENATE(D250,":",VLOOKUP(F250,'Equip Group &amp; Type ref'!F:G,2,FALSE),":",$W250)</f>
        <v>#N/A</v>
      </c>
      <c r="K250" s="84" t="e">
        <f t="shared" si="11"/>
        <v>#N/A</v>
      </c>
      <c r="L250" s="70" t="e">
        <f>INDEX('MFR_List ref'!$A:$A,MATCH($Z250,'MFR_List ref'!$B:$B,0))</f>
        <v>#N/A</v>
      </c>
      <c r="M250" s="76" t="e">
        <f t="shared" si="10"/>
        <v>#N/A</v>
      </c>
      <c r="N250" s="78"/>
      <c r="O250" s="85"/>
      <c r="P250" s="86"/>
      <c r="Q250" s="74"/>
      <c r="R250" s="35"/>
      <c r="S250" s="36"/>
      <c r="T250" s="98"/>
      <c r="U250" s="37"/>
      <c r="V250" s="37"/>
      <c r="W250" s="38"/>
      <c r="X250" s="38"/>
      <c r="Y250" s="38"/>
      <c r="Z250" s="35"/>
      <c r="AA250" s="40"/>
      <c r="AB250" s="41"/>
      <c r="AC250" s="42"/>
      <c r="AD250" s="34"/>
      <c r="AE250" s="39"/>
      <c r="AF250" s="39"/>
      <c r="AG250" s="39"/>
      <c r="AH250" s="34"/>
      <c r="AI250" s="39"/>
      <c r="AJ250" s="39"/>
      <c r="AK250" s="43"/>
      <c r="AL250" s="38"/>
      <c r="AM250" s="40"/>
      <c r="AN250" s="40"/>
      <c r="AO250" s="40"/>
      <c r="AP250" s="40"/>
      <c r="AQ250" s="39"/>
      <c r="AR250" s="39"/>
      <c r="AS250" s="39"/>
      <c r="AT250" s="39"/>
      <c r="AU250" s="39"/>
    </row>
    <row r="251" spans="1:47" s="26" customFormat="1" ht="39" customHeight="1" x14ac:dyDescent="0.25">
      <c r="A251" s="65" t="e">
        <f>VLOOKUP(D251,'Active-Bldg List ref'!$A:$E,4,FALSE)</f>
        <v>#N/A</v>
      </c>
      <c r="B251" s="65" t="e">
        <f>VLOOKUP(D251,'Active-Bldg List ref'!$A:$E,5,FALSE)</f>
        <v>#N/A</v>
      </c>
      <c r="C251" s="65" t="e">
        <f>VLOOKUP(D251,'Active-Bldg List ref'!$A:$B,2,FALSE)</f>
        <v>#N/A</v>
      </c>
      <c r="D251" s="65" t="e">
        <f>INDEX('Active-Bldg List ref'!$A:$A,MATCH(R251,'Active-Bldg List ref'!$C:$C,0))</f>
        <v>#N/A</v>
      </c>
      <c r="E251" s="65" t="e">
        <f>INDEX('Equip Group &amp; Type ref'!D:D,MATCH(U251,'Equip Group &amp; Type ref'!E:E,0))</f>
        <v>#N/A</v>
      </c>
      <c r="F251" s="66" t="e">
        <f>INDEX('Equip Group &amp; Type ref'!F:F,MATCH(V251,'Equip Group &amp; Type ref'!G:G,0))</f>
        <v>#N/A</v>
      </c>
      <c r="G251" s="83"/>
      <c r="H251" s="69" t="e">
        <f>INDEX('Equip Group &amp; Type ref'!$F:$H,MATCH(F251,'Equip Group &amp; Type ref'!$F:$F,0),MATCH(A251,'Equip Group &amp; Type ref'!$2:$2,0))</f>
        <v>#N/A</v>
      </c>
      <c r="I251" s="70" t="e">
        <f>VLOOKUP(F251,'Equip Group &amp; Type ref'!F:H,6,FALSE)</f>
        <v>#N/A</v>
      </c>
      <c r="J251" s="71" t="e">
        <f>CONCATENATE(D251,":",VLOOKUP(F251,'Equip Group &amp; Type ref'!F:G,2,FALSE),":",$W251)</f>
        <v>#N/A</v>
      </c>
      <c r="K251" s="84" t="e">
        <f t="shared" si="11"/>
        <v>#N/A</v>
      </c>
      <c r="L251" s="70" t="e">
        <f>INDEX('MFR_List ref'!$A:$A,MATCH($Z251,'MFR_List ref'!$B:$B,0))</f>
        <v>#N/A</v>
      </c>
      <c r="M251" s="76" t="e">
        <f t="shared" si="10"/>
        <v>#N/A</v>
      </c>
      <c r="N251" s="78"/>
      <c r="O251" s="85"/>
      <c r="P251" s="86"/>
      <c r="Q251" s="74"/>
      <c r="R251" s="35"/>
      <c r="S251" s="36"/>
      <c r="T251" s="98"/>
      <c r="U251" s="37"/>
      <c r="V251" s="37"/>
      <c r="W251" s="38"/>
      <c r="X251" s="38"/>
      <c r="Y251" s="38"/>
      <c r="Z251" s="35"/>
      <c r="AA251" s="40"/>
      <c r="AB251" s="41"/>
      <c r="AC251" s="42"/>
      <c r="AD251" s="34"/>
      <c r="AE251" s="39"/>
      <c r="AF251" s="39"/>
      <c r="AG251" s="39"/>
      <c r="AH251" s="34"/>
      <c r="AI251" s="39"/>
      <c r="AJ251" s="39"/>
      <c r="AK251" s="43"/>
      <c r="AL251" s="38"/>
      <c r="AM251" s="40"/>
      <c r="AN251" s="40"/>
      <c r="AO251" s="40"/>
      <c r="AP251" s="40"/>
      <c r="AQ251" s="39"/>
      <c r="AR251" s="39"/>
      <c r="AS251" s="39"/>
      <c r="AT251" s="39"/>
      <c r="AU251" s="39"/>
    </row>
    <row r="252" spans="1:47" s="26" customFormat="1" ht="39" customHeight="1" x14ac:dyDescent="0.25">
      <c r="A252" s="65" t="e">
        <f>VLOOKUP(D252,'Active-Bldg List ref'!$A:$E,4,FALSE)</f>
        <v>#N/A</v>
      </c>
      <c r="B252" s="65" t="e">
        <f>VLOOKUP(D252,'Active-Bldg List ref'!$A:$E,5,FALSE)</f>
        <v>#N/A</v>
      </c>
      <c r="C252" s="65" t="e">
        <f>VLOOKUP(D252,'Active-Bldg List ref'!$A:$B,2,FALSE)</f>
        <v>#N/A</v>
      </c>
      <c r="D252" s="65" t="e">
        <f>INDEX('Active-Bldg List ref'!$A:$A,MATCH(R252,'Active-Bldg List ref'!$C:$C,0))</f>
        <v>#N/A</v>
      </c>
      <c r="E252" s="65" t="e">
        <f>INDEX('Equip Group &amp; Type ref'!D:D,MATCH(U252,'Equip Group &amp; Type ref'!E:E,0))</f>
        <v>#N/A</v>
      </c>
      <c r="F252" s="66" t="e">
        <f>INDEX('Equip Group &amp; Type ref'!F:F,MATCH(V252,'Equip Group &amp; Type ref'!G:G,0))</f>
        <v>#N/A</v>
      </c>
      <c r="G252" s="83"/>
      <c r="H252" s="69" t="e">
        <f>INDEX('Equip Group &amp; Type ref'!$F:$H,MATCH(F252,'Equip Group &amp; Type ref'!$F:$F,0),MATCH(A252,'Equip Group &amp; Type ref'!$2:$2,0))</f>
        <v>#N/A</v>
      </c>
      <c r="I252" s="70" t="e">
        <f>VLOOKUP(F252,'Equip Group &amp; Type ref'!F:H,6,FALSE)</f>
        <v>#N/A</v>
      </c>
      <c r="J252" s="71" t="e">
        <f>CONCATENATE(D252,":",VLOOKUP(F252,'Equip Group &amp; Type ref'!F:G,2,FALSE),":",$W252)</f>
        <v>#N/A</v>
      </c>
      <c r="K252" s="84" t="e">
        <f t="shared" si="11"/>
        <v>#N/A</v>
      </c>
      <c r="L252" s="70" t="e">
        <f>INDEX('MFR_List ref'!$A:$A,MATCH($Z252,'MFR_List ref'!$B:$B,0))</f>
        <v>#N/A</v>
      </c>
      <c r="M252" s="76" t="e">
        <f t="shared" si="10"/>
        <v>#N/A</v>
      </c>
      <c r="N252" s="78"/>
      <c r="O252" s="85"/>
      <c r="P252" s="86"/>
      <c r="Q252" s="74"/>
      <c r="R252" s="35"/>
      <c r="S252" s="36"/>
      <c r="T252" s="98"/>
      <c r="U252" s="37"/>
      <c r="V252" s="37"/>
      <c r="W252" s="38"/>
      <c r="X252" s="38"/>
      <c r="Y252" s="38"/>
      <c r="Z252" s="35"/>
      <c r="AA252" s="40"/>
      <c r="AB252" s="41"/>
      <c r="AC252" s="42"/>
      <c r="AD252" s="34"/>
      <c r="AE252" s="39"/>
      <c r="AF252" s="39"/>
      <c r="AG252" s="39"/>
      <c r="AH252" s="34"/>
      <c r="AI252" s="39"/>
      <c r="AJ252" s="39"/>
      <c r="AK252" s="43"/>
      <c r="AL252" s="38"/>
      <c r="AM252" s="40"/>
      <c r="AN252" s="40"/>
      <c r="AO252" s="40"/>
      <c r="AP252" s="40"/>
      <c r="AQ252" s="39"/>
      <c r="AR252" s="39"/>
      <c r="AS252" s="39"/>
      <c r="AT252" s="39"/>
      <c r="AU252" s="39"/>
    </row>
    <row r="253" spans="1:47" s="26" customFormat="1" ht="39" customHeight="1" x14ac:dyDescent="0.25">
      <c r="A253" s="65" t="e">
        <f>VLOOKUP(D253,'Active-Bldg List ref'!$A:$E,4,FALSE)</f>
        <v>#N/A</v>
      </c>
      <c r="B253" s="65" t="e">
        <f>VLOOKUP(D253,'Active-Bldg List ref'!$A:$E,5,FALSE)</f>
        <v>#N/A</v>
      </c>
      <c r="C253" s="65" t="e">
        <f>VLOOKUP(D253,'Active-Bldg List ref'!$A:$B,2,FALSE)</f>
        <v>#N/A</v>
      </c>
      <c r="D253" s="65" t="e">
        <f>INDEX('Active-Bldg List ref'!$A:$A,MATCH(R253,'Active-Bldg List ref'!$C:$C,0))</f>
        <v>#N/A</v>
      </c>
      <c r="E253" s="65" t="e">
        <f>INDEX('Equip Group &amp; Type ref'!D:D,MATCH(U253,'Equip Group &amp; Type ref'!E:E,0))</f>
        <v>#N/A</v>
      </c>
      <c r="F253" s="66" t="e">
        <f>INDEX('Equip Group &amp; Type ref'!F:F,MATCH(V253,'Equip Group &amp; Type ref'!G:G,0))</f>
        <v>#N/A</v>
      </c>
      <c r="G253" s="83"/>
      <c r="H253" s="69" t="e">
        <f>INDEX('Equip Group &amp; Type ref'!$F:$H,MATCH(F253,'Equip Group &amp; Type ref'!$F:$F,0),MATCH(A253,'Equip Group &amp; Type ref'!$2:$2,0))</f>
        <v>#N/A</v>
      </c>
      <c r="I253" s="70" t="e">
        <f>VLOOKUP(F253,'Equip Group &amp; Type ref'!F:H,6,FALSE)</f>
        <v>#N/A</v>
      </c>
      <c r="J253" s="71" t="e">
        <f>CONCATENATE(D253,":",VLOOKUP(F253,'Equip Group &amp; Type ref'!F:G,2,FALSE),":",$W253)</f>
        <v>#N/A</v>
      </c>
      <c r="K253" s="84" t="e">
        <f t="shared" si="11"/>
        <v>#N/A</v>
      </c>
      <c r="L253" s="70" t="e">
        <f>INDEX('MFR_List ref'!$A:$A,MATCH($Z253,'MFR_List ref'!$B:$B,0))</f>
        <v>#N/A</v>
      </c>
      <c r="M253" s="76" t="e">
        <f t="shared" si="10"/>
        <v>#N/A</v>
      </c>
      <c r="N253" s="78"/>
      <c r="O253" s="85"/>
      <c r="P253" s="86"/>
      <c r="Q253" s="74"/>
      <c r="R253" s="35"/>
      <c r="S253" s="36"/>
      <c r="T253" s="98"/>
      <c r="U253" s="37"/>
      <c r="V253" s="37"/>
      <c r="W253" s="38"/>
      <c r="X253" s="38"/>
      <c r="Y253" s="38"/>
      <c r="Z253" s="35"/>
      <c r="AA253" s="40"/>
      <c r="AB253" s="41"/>
      <c r="AC253" s="42"/>
      <c r="AD253" s="34"/>
      <c r="AE253" s="39"/>
      <c r="AF253" s="39"/>
      <c r="AG253" s="39"/>
      <c r="AH253" s="34"/>
      <c r="AI253" s="39"/>
      <c r="AJ253" s="39"/>
      <c r="AK253" s="43"/>
      <c r="AL253" s="38"/>
      <c r="AM253" s="40"/>
      <c r="AN253" s="40"/>
      <c r="AO253" s="40"/>
      <c r="AP253" s="40"/>
      <c r="AQ253" s="39"/>
      <c r="AR253" s="39"/>
      <c r="AS253" s="39"/>
      <c r="AT253" s="39"/>
      <c r="AU253" s="39"/>
    </row>
    <row r="254" spans="1:47" s="26" customFormat="1" ht="39" customHeight="1" x14ac:dyDescent="0.25">
      <c r="A254" s="65" t="e">
        <f>VLOOKUP(D254,'Active-Bldg List ref'!$A:$E,4,FALSE)</f>
        <v>#N/A</v>
      </c>
      <c r="B254" s="65" t="e">
        <f>VLOOKUP(D254,'Active-Bldg List ref'!$A:$E,5,FALSE)</f>
        <v>#N/A</v>
      </c>
      <c r="C254" s="65" t="e">
        <f>VLOOKUP(D254,'Active-Bldg List ref'!$A:$B,2,FALSE)</f>
        <v>#N/A</v>
      </c>
      <c r="D254" s="65" t="e">
        <f>INDEX('Active-Bldg List ref'!$A:$A,MATCH(R254,'Active-Bldg List ref'!$C:$C,0))</f>
        <v>#N/A</v>
      </c>
      <c r="E254" s="65" t="e">
        <f>INDEX('Equip Group &amp; Type ref'!D:D,MATCH(U254,'Equip Group &amp; Type ref'!E:E,0))</f>
        <v>#N/A</v>
      </c>
      <c r="F254" s="66" t="e">
        <f>INDEX('Equip Group &amp; Type ref'!F:F,MATCH(V254,'Equip Group &amp; Type ref'!G:G,0))</f>
        <v>#N/A</v>
      </c>
      <c r="G254" s="83"/>
      <c r="H254" s="69" t="e">
        <f>INDEX('Equip Group &amp; Type ref'!$F:$H,MATCH(F254,'Equip Group &amp; Type ref'!$F:$F,0),MATCH(A254,'Equip Group &amp; Type ref'!$2:$2,0))</f>
        <v>#N/A</v>
      </c>
      <c r="I254" s="70" t="e">
        <f>VLOOKUP(F254,'Equip Group &amp; Type ref'!F:H,6,FALSE)</f>
        <v>#N/A</v>
      </c>
      <c r="J254" s="71" t="e">
        <f>CONCATENATE(D254,":",VLOOKUP(F254,'Equip Group &amp; Type ref'!F:G,2,FALSE),":",$W254)</f>
        <v>#N/A</v>
      </c>
      <c r="K254" s="84" t="e">
        <f t="shared" si="11"/>
        <v>#N/A</v>
      </c>
      <c r="L254" s="70" t="e">
        <f>INDEX('MFR_List ref'!$A:$A,MATCH($Z254,'MFR_List ref'!$B:$B,0))</f>
        <v>#N/A</v>
      </c>
      <c r="M254" s="76" t="e">
        <f t="shared" si="10"/>
        <v>#N/A</v>
      </c>
      <c r="N254" s="78"/>
      <c r="O254" s="85"/>
      <c r="P254" s="86"/>
      <c r="Q254" s="74"/>
      <c r="R254" s="35"/>
      <c r="S254" s="36"/>
      <c r="T254" s="98"/>
      <c r="U254" s="37"/>
      <c r="V254" s="37"/>
      <c r="W254" s="38"/>
      <c r="X254" s="38"/>
      <c r="Y254" s="38"/>
      <c r="Z254" s="35"/>
      <c r="AA254" s="40"/>
      <c r="AB254" s="41"/>
      <c r="AC254" s="42"/>
      <c r="AD254" s="34"/>
      <c r="AE254" s="39"/>
      <c r="AF254" s="39"/>
      <c r="AG254" s="39"/>
      <c r="AH254" s="34"/>
      <c r="AI254" s="39"/>
      <c r="AJ254" s="39"/>
      <c r="AK254" s="43"/>
      <c r="AL254" s="38"/>
      <c r="AM254" s="40"/>
      <c r="AN254" s="40"/>
      <c r="AO254" s="40"/>
      <c r="AP254" s="40"/>
      <c r="AQ254" s="39"/>
      <c r="AR254" s="39"/>
      <c r="AS254" s="39"/>
      <c r="AT254" s="39"/>
      <c r="AU254" s="39"/>
    </row>
    <row r="255" spans="1:47" s="26" customFormat="1" ht="39" customHeight="1" x14ac:dyDescent="0.25">
      <c r="A255" s="65" t="e">
        <f>VLOOKUP(D255,'Active-Bldg List ref'!$A:$E,4,FALSE)</f>
        <v>#N/A</v>
      </c>
      <c r="B255" s="65" t="e">
        <f>VLOOKUP(D255,'Active-Bldg List ref'!$A:$E,5,FALSE)</f>
        <v>#N/A</v>
      </c>
      <c r="C255" s="65" t="e">
        <f>VLOOKUP(D255,'Active-Bldg List ref'!$A:$B,2,FALSE)</f>
        <v>#N/A</v>
      </c>
      <c r="D255" s="65" t="e">
        <f>INDEX('Active-Bldg List ref'!$A:$A,MATCH(R255,'Active-Bldg List ref'!$C:$C,0))</f>
        <v>#N/A</v>
      </c>
      <c r="E255" s="65" t="e">
        <f>INDEX('Equip Group &amp; Type ref'!D:D,MATCH(U255,'Equip Group &amp; Type ref'!E:E,0))</f>
        <v>#N/A</v>
      </c>
      <c r="F255" s="66" t="e">
        <f>INDEX('Equip Group &amp; Type ref'!F:F,MATCH(V255,'Equip Group &amp; Type ref'!G:G,0))</f>
        <v>#N/A</v>
      </c>
      <c r="G255" s="83"/>
      <c r="H255" s="69" t="e">
        <f>INDEX('Equip Group &amp; Type ref'!$F:$H,MATCH(F255,'Equip Group &amp; Type ref'!$F:$F,0),MATCH(A255,'Equip Group &amp; Type ref'!$2:$2,0))</f>
        <v>#N/A</v>
      </c>
      <c r="I255" s="70" t="e">
        <f>VLOOKUP(F255,'Equip Group &amp; Type ref'!F:H,6,FALSE)</f>
        <v>#N/A</v>
      </c>
      <c r="J255" s="71" t="e">
        <f>CONCATENATE(D255,":",VLOOKUP(F255,'Equip Group &amp; Type ref'!F:G,2,FALSE),":",$W255)</f>
        <v>#N/A</v>
      </c>
      <c r="K255" s="84" t="e">
        <f t="shared" si="11"/>
        <v>#N/A</v>
      </c>
      <c r="L255" s="70" t="e">
        <f>INDEX('MFR_List ref'!$A:$A,MATCH($Z255,'MFR_List ref'!$B:$B,0))</f>
        <v>#N/A</v>
      </c>
      <c r="M255" s="76" t="e">
        <f t="shared" si="10"/>
        <v>#N/A</v>
      </c>
      <c r="N255" s="78"/>
      <c r="O255" s="85"/>
      <c r="P255" s="86"/>
      <c r="Q255" s="74"/>
      <c r="R255" s="35"/>
      <c r="S255" s="36"/>
      <c r="T255" s="98"/>
      <c r="U255" s="37"/>
      <c r="V255" s="37"/>
      <c r="W255" s="38"/>
      <c r="X255" s="38"/>
      <c r="Y255" s="38"/>
      <c r="Z255" s="35"/>
      <c r="AA255" s="40"/>
      <c r="AB255" s="41"/>
      <c r="AC255" s="42"/>
      <c r="AD255" s="34"/>
      <c r="AE255" s="39"/>
      <c r="AF255" s="39"/>
      <c r="AG255" s="39"/>
      <c r="AH255" s="34"/>
      <c r="AI255" s="39"/>
      <c r="AJ255" s="39"/>
      <c r="AK255" s="43"/>
      <c r="AL255" s="38"/>
      <c r="AM255" s="40"/>
      <c r="AN255" s="40"/>
      <c r="AO255" s="40"/>
      <c r="AP255" s="40"/>
      <c r="AQ255" s="39"/>
      <c r="AR255" s="39"/>
      <c r="AS255" s="39"/>
      <c r="AT255" s="39"/>
      <c r="AU255" s="39"/>
    </row>
    <row r="256" spans="1:47" s="26" customFormat="1" ht="39" customHeight="1" x14ac:dyDescent="0.25">
      <c r="A256" s="65" t="e">
        <f>VLOOKUP(D256,'Active-Bldg List ref'!$A:$E,4,FALSE)</f>
        <v>#N/A</v>
      </c>
      <c r="B256" s="65" t="e">
        <f>VLOOKUP(D256,'Active-Bldg List ref'!$A:$E,5,FALSE)</f>
        <v>#N/A</v>
      </c>
      <c r="C256" s="65" t="e">
        <f>VLOOKUP(D256,'Active-Bldg List ref'!$A:$B,2,FALSE)</f>
        <v>#N/A</v>
      </c>
      <c r="D256" s="65" t="e">
        <f>INDEX('Active-Bldg List ref'!$A:$A,MATCH(R256,'Active-Bldg List ref'!$C:$C,0))</f>
        <v>#N/A</v>
      </c>
      <c r="E256" s="65" t="e">
        <f>INDEX('Equip Group &amp; Type ref'!D:D,MATCH(U256,'Equip Group &amp; Type ref'!E:E,0))</f>
        <v>#N/A</v>
      </c>
      <c r="F256" s="66" t="e">
        <f>INDEX('Equip Group &amp; Type ref'!F:F,MATCH(V256,'Equip Group &amp; Type ref'!G:G,0))</f>
        <v>#N/A</v>
      </c>
      <c r="G256" s="83"/>
      <c r="H256" s="69" t="e">
        <f>INDEX('Equip Group &amp; Type ref'!$F:$H,MATCH(F256,'Equip Group &amp; Type ref'!$F:$F,0),MATCH(A256,'Equip Group &amp; Type ref'!$2:$2,0))</f>
        <v>#N/A</v>
      </c>
      <c r="I256" s="70" t="e">
        <f>VLOOKUP(F256,'Equip Group &amp; Type ref'!F:H,6,FALSE)</f>
        <v>#N/A</v>
      </c>
      <c r="J256" s="71" t="e">
        <f>CONCATENATE(D256,":",VLOOKUP(F256,'Equip Group &amp; Type ref'!F:G,2,FALSE),":",$W256)</f>
        <v>#N/A</v>
      </c>
      <c r="K256" s="84" t="e">
        <f t="shared" si="11"/>
        <v>#N/A</v>
      </c>
      <c r="L256" s="70" t="e">
        <f>INDEX('MFR_List ref'!$A:$A,MATCH($Z256,'MFR_List ref'!$B:$B,0))</f>
        <v>#N/A</v>
      </c>
      <c r="M256" s="76" t="e">
        <f t="shared" si="10"/>
        <v>#N/A</v>
      </c>
      <c r="N256" s="78"/>
      <c r="O256" s="85"/>
      <c r="P256" s="86"/>
      <c r="Q256" s="74"/>
      <c r="R256" s="35"/>
      <c r="S256" s="36"/>
      <c r="T256" s="98"/>
      <c r="U256" s="37"/>
      <c r="V256" s="37"/>
      <c r="W256" s="38"/>
      <c r="X256" s="38"/>
      <c r="Y256" s="38"/>
      <c r="Z256" s="35"/>
      <c r="AA256" s="40"/>
      <c r="AB256" s="41"/>
      <c r="AC256" s="42"/>
      <c r="AD256" s="34"/>
      <c r="AE256" s="39"/>
      <c r="AF256" s="39"/>
      <c r="AG256" s="39"/>
      <c r="AH256" s="34"/>
      <c r="AI256" s="39"/>
      <c r="AJ256" s="39"/>
      <c r="AK256" s="43"/>
      <c r="AL256" s="38"/>
      <c r="AM256" s="40"/>
      <c r="AN256" s="40"/>
      <c r="AO256" s="40"/>
      <c r="AP256" s="40"/>
      <c r="AQ256" s="39"/>
      <c r="AR256" s="39"/>
      <c r="AS256" s="39"/>
      <c r="AT256" s="39"/>
      <c r="AU256" s="39"/>
    </row>
    <row r="257" spans="1:47" s="26" customFormat="1" ht="39" customHeight="1" x14ac:dyDescent="0.25">
      <c r="A257" s="65" t="e">
        <f>VLOOKUP(D257,'Active-Bldg List ref'!$A:$E,4,FALSE)</f>
        <v>#N/A</v>
      </c>
      <c r="B257" s="65" t="e">
        <f>VLOOKUP(D257,'Active-Bldg List ref'!$A:$E,5,FALSE)</f>
        <v>#N/A</v>
      </c>
      <c r="C257" s="65" t="e">
        <f>VLOOKUP(D257,'Active-Bldg List ref'!$A:$B,2,FALSE)</f>
        <v>#N/A</v>
      </c>
      <c r="D257" s="65" t="e">
        <f>INDEX('Active-Bldg List ref'!$A:$A,MATCH(R257,'Active-Bldg List ref'!$C:$C,0))</f>
        <v>#N/A</v>
      </c>
      <c r="E257" s="65" t="e">
        <f>INDEX('Equip Group &amp; Type ref'!D:D,MATCH(U257,'Equip Group &amp; Type ref'!E:E,0))</f>
        <v>#N/A</v>
      </c>
      <c r="F257" s="66" t="e">
        <f>INDEX('Equip Group &amp; Type ref'!F:F,MATCH(V257,'Equip Group &amp; Type ref'!G:G,0))</f>
        <v>#N/A</v>
      </c>
      <c r="G257" s="83"/>
      <c r="H257" s="69" t="e">
        <f>INDEX('Equip Group &amp; Type ref'!$F:$H,MATCH(F257,'Equip Group &amp; Type ref'!$F:$F,0),MATCH(A257,'Equip Group &amp; Type ref'!$2:$2,0))</f>
        <v>#N/A</v>
      </c>
      <c r="I257" s="70" t="e">
        <f>VLOOKUP(F257,'Equip Group &amp; Type ref'!F:H,6,FALSE)</f>
        <v>#N/A</v>
      </c>
      <c r="J257" s="71" t="e">
        <f>CONCATENATE(D257,":",VLOOKUP(F257,'Equip Group &amp; Type ref'!F:G,2,FALSE),":",$W257)</f>
        <v>#N/A</v>
      </c>
      <c r="K257" s="84" t="e">
        <f t="shared" si="11"/>
        <v>#N/A</v>
      </c>
      <c r="L257" s="70" t="e">
        <f>INDEX('MFR_List ref'!$A:$A,MATCH($Z257,'MFR_List ref'!$B:$B,0))</f>
        <v>#N/A</v>
      </c>
      <c r="M257" s="76" t="e">
        <f t="shared" si="10"/>
        <v>#N/A</v>
      </c>
      <c r="N257" s="78"/>
      <c r="O257" s="85"/>
      <c r="P257" s="86"/>
      <c r="Q257" s="74"/>
      <c r="R257" s="35"/>
      <c r="S257" s="36"/>
      <c r="T257" s="98"/>
      <c r="U257" s="37"/>
      <c r="V257" s="37"/>
      <c r="W257" s="38"/>
      <c r="X257" s="38"/>
      <c r="Y257" s="38"/>
      <c r="Z257" s="35"/>
      <c r="AA257" s="40"/>
      <c r="AB257" s="41"/>
      <c r="AC257" s="42"/>
      <c r="AD257" s="34"/>
      <c r="AE257" s="39"/>
      <c r="AF257" s="39"/>
      <c r="AG257" s="39"/>
      <c r="AH257" s="34"/>
      <c r="AI257" s="39"/>
      <c r="AJ257" s="39"/>
      <c r="AK257" s="43"/>
      <c r="AL257" s="38"/>
      <c r="AM257" s="40"/>
      <c r="AN257" s="40"/>
      <c r="AO257" s="40"/>
      <c r="AP257" s="40"/>
      <c r="AQ257" s="39"/>
      <c r="AR257" s="39"/>
      <c r="AS257" s="39"/>
      <c r="AT257" s="39"/>
      <c r="AU257" s="39"/>
    </row>
    <row r="258" spans="1:47" s="26" customFormat="1" ht="39" customHeight="1" x14ac:dyDescent="0.25">
      <c r="A258" s="65" t="e">
        <f>VLOOKUP(D258,'Active-Bldg List ref'!$A:$E,4,FALSE)</f>
        <v>#N/A</v>
      </c>
      <c r="B258" s="65" t="e">
        <f>VLOOKUP(D258,'Active-Bldg List ref'!$A:$E,5,FALSE)</f>
        <v>#N/A</v>
      </c>
      <c r="C258" s="65" t="e">
        <f>VLOOKUP(D258,'Active-Bldg List ref'!$A:$B,2,FALSE)</f>
        <v>#N/A</v>
      </c>
      <c r="D258" s="65" t="e">
        <f>INDEX('Active-Bldg List ref'!$A:$A,MATCH(R258,'Active-Bldg List ref'!$C:$C,0))</f>
        <v>#N/A</v>
      </c>
      <c r="E258" s="65" t="e">
        <f>INDEX('Equip Group &amp; Type ref'!D:D,MATCH(U258,'Equip Group &amp; Type ref'!E:E,0))</f>
        <v>#N/A</v>
      </c>
      <c r="F258" s="66" t="e">
        <f>INDEX('Equip Group &amp; Type ref'!F:F,MATCH(V258,'Equip Group &amp; Type ref'!G:G,0))</f>
        <v>#N/A</v>
      </c>
      <c r="G258" s="83"/>
      <c r="H258" s="69" t="e">
        <f>INDEX('Equip Group &amp; Type ref'!$F:$H,MATCH(F258,'Equip Group &amp; Type ref'!$F:$F,0),MATCH(A258,'Equip Group &amp; Type ref'!$2:$2,0))</f>
        <v>#N/A</v>
      </c>
      <c r="I258" s="70" t="e">
        <f>VLOOKUP(F258,'Equip Group &amp; Type ref'!F:H,6,FALSE)</f>
        <v>#N/A</v>
      </c>
      <c r="J258" s="71" t="e">
        <f>CONCATENATE(D258,":",VLOOKUP(F258,'Equip Group &amp; Type ref'!F:G,2,FALSE),":",$W258)</f>
        <v>#N/A</v>
      </c>
      <c r="K258" s="84" t="e">
        <f t="shared" si="11"/>
        <v>#N/A</v>
      </c>
      <c r="L258" s="70" t="e">
        <f>INDEX('MFR_List ref'!$A:$A,MATCH($Z258,'MFR_List ref'!$B:$B,0))</f>
        <v>#N/A</v>
      </c>
      <c r="M258" s="76" t="e">
        <f t="shared" si="10"/>
        <v>#N/A</v>
      </c>
      <c r="N258" s="78"/>
      <c r="O258" s="85"/>
      <c r="P258" s="86"/>
      <c r="Q258" s="74"/>
      <c r="R258" s="35"/>
      <c r="S258" s="36"/>
      <c r="T258" s="98"/>
      <c r="U258" s="37"/>
      <c r="V258" s="37"/>
      <c r="W258" s="38"/>
      <c r="X258" s="38"/>
      <c r="Y258" s="38"/>
      <c r="Z258" s="35"/>
      <c r="AA258" s="40"/>
      <c r="AB258" s="41"/>
      <c r="AC258" s="42"/>
      <c r="AD258" s="34"/>
      <c r="AE258" s="39"/>
      <c r="AF258" s="39"/>
      <c r="AG258" s="39"/>
      <c r="AH258" s="34"/>
      <c r="AI258" s="39"/>
      <c r="AJ258" s="39"/>
      <c r="AK258" s="43"/>
      <c r="AL258" s="38"/>
      <c r="AM258" s="40"/>
      <c r="AN258" s="40"/>
      <c r="AO258" s="40"/>
      <c r="AP258" s="40"/>
      <c r="AQ258" s="39"/>
      <c r="AR258" s="39"/>
      <c r="AS258" s="39"/>
      <c r="AT258" s="39"/>
      <c r="AU258" s="39"/>
    </row>
    <row r="259" spans="1:47" s="26" customFormat="1" ht="39" customHeight="1" x14ac:dyDescent="0.25">
      <c r="A259" s="65" t="e">
        <f>VLOOKUP(D259,'Active-Bldg List ref'!$A:$E,4,FALSE)</f>
        <v>#N/A</v>
      </c>
      <c r="B259" s="65" t="e">
        <f>VLOOKUP(D259,'Active-Bldg List ref'!$A:$E,5,FALSE)</f>
        <v>#N/A</v>
      </c>
      <c r="C259" s="65" t="e">
        <f>VLOOKUP(D259,'Active-Bldg List ref'!$A:$B,2,FALSE)</f>
        <v>#N/A</v>
      </c>
      <c r="D259" s="65" t="e">
        <f>INDEX('Active-Bldg List ref'!$A:$A,MATCH(R259,'Active-Bldg List ref'!$C:$C,0))</f>
        <v>#N/A</v>
      </c>
      <c r="E259" s="65" t="e">
        <f>INDEX('Equip Group &amp; Type ref'!D:D,MATCH(U259,'Equip Group &amp; Type ref'!E:E,0))</f>
        <v>#N/A</v>
      </c>
      <c r="F259" s="66" t="e">
        <f>INDEX('Equip Group &amp; Type ref'!F:F,MATCH(V259,'Equip Group &amp; Type ref'!G:G,0))</f>
        <v>#N/A</v>
      </c>
      <c r="G259" s="83"/>
      <c r="H259" s="69" t="e">
        <f>INDEX('Equip Group &amp; Type ref'!$F:$H,MATCH(F259,'Equip Group &amp; Type ref'!$F:$F,0),MATCH(A259,'Equip Group &amp; Type ref'!$2:$2,0))</f>
        <v>#N/A</v>
      </c>
      <c r="I259" s="70" t="e">
        <f>VLOOKUP(F259,'Equip Group &amp; Type ref'!F:H,6,FALSE)</f>
        <v>#N/A</v>
      </c>
      <c r="J259" s="71" t="e">
        <f>CONCATENATE(D259,":",VLOOKUP(F259,'Equip Group &amp; Type ref'!F:G,2,FALSE),":",$W259)</f>
        <v>#N/A</v>
      </c>
      <c r="K259" s="84" t="e">
        <f t="shared" si="11"/>
        <v>#N/A</v>
      </c>
      <c r="L259" s="70" t="e">
        <f>INDEX('MFR_List ref'!$A:$A,MATCH($Z259,'MFR_List ref'!$B:$B,0))</f>
        <v>#N/A</v>
      </c>
      <c r="M259" s="76" t="e">
        <f t="shared" si="10"/>
        <v>#N/A</v>
      </c>
      <c r="N259" s="78"/>
      <c r="O259" s="85"/>
      <c r="P259" s="86"/>
      <c r="Q259" s="74"/>
      <c r="R259" s="35"/>
      <c r="S259" s="36"/>
      <c r="T259" s="98"/>
      <c r="U259" s="37"/>
      <c r="V259" s="37"/>
      <c r="W259" s="38"/>
      <c r="X259" s="38"/>
      <c r="Y259" s="38"/>
      <c r="Z259" s="35"/>
      <c r="AA259" s="40"/>
      <c r="AB259" s="41"/>
      <c r="AC259" s="42"/>
      <c r="AD259" s="34"/>
      <c r="AE259" s="39"/>
      <c r="AF259" s="39"/>
      <c r="AG259" s="39"/>
      <c r="AH259" s="34"/>
      <c r="AI259" s="39"/>
      <c r="AJ259" s="39"/>
      <c r="AK259" s="43"/>
      <c r="AL259" s="38"/>
      <c r="AM259" s="40"/>
      <c r="AN259" s="40"/>
      <c r="AO259" s="40"/>
      <c r="AP259" s="40"/>
      <c r="AQ259" s="39"/>
      <c r="AR259" s="39"/>
      <c r="AS259" s="39"/>
      <c r="AT259" s="39"/>
      <c r="AU259" s="39"/>
    </row>
    <row r="260" spans="1:47" s="26" customFormat="1" ht="39" customHeight="1" x14ac:dyDescent="0.25">
      <c r="A260" s="65" t="e">
        <f>VLOOKUP(D260,'Active-Bldg List ref'!$A:$E,4,FALSE)</f>
        <v>#N/A</v>
      </c>
      <c r="B260" s="65" t="e">
        <f>VLOOKUP(D260,'Active-Bldg List ref'!$A:$E,5,FALSE)</f>
        <v>#N/A</v>
      </c>
      <c r="C260" s="65" t="e">
        <f>VLOOKUP(D260,'Active-Bldg List ref'!$A:$B,2,FALSE)</f>
        <v>#N/A</v>
      </c>
      <c r="D260" s="65" t="e">
        <f>INDEX('Active-Bldg List ref'!$A:$A,MATCH(R260,'Active-Bldg List ref'!$C:$C,0))</f>
        <v>#N/A</v>
      </c>
      <c r="E260" s="65" t="e">
        <f>INDEX('Equip Group &amp; Type ref'!D:D,MATCH(U260,'Equip Group &amp; Type ref'!E:E,0))</f>
        <v>#N/A</v>
      </c>
      <c r="F260" s="66" t="e">
        <f>INDEX('Equip Group &amp; Type ref'!F:F,MATCH(V260,'Equip Group &amp; Type ref'!G:G,0))</f>
        <v>#N/A</v>
      </c>
      <c r="G260" s="83"/>
      <c r="H260" s="69" t="e">
        <f>INDEX('Equip Group &amp; Type ref'!$F:$H,MATCH(F260,'Equip Group &amp; Type ref'!$F:$F,0),MATCH(A260,'Equip Group &amp; Type ref'!$2:$2,0))</f>
        <v>#N/A</v>
      </c>
      <c r="I260" s="70" t="e">
        <f>VLOOKUP(F260,'Equip Group &amp; Type ref'!F:H,6,FALSE)</f>
        <v>#N/A</v>
      </c>
      <c r="J260" s="71" t="e">
        <f>CONCATENATE(D260,":",VLOOKUP(F260,'Equip Group &amp; Type ref'!F:G,2,FALSE),":",$W260)</f>
        <v>#N/A</v>
      </c>
      <c r="K260" s="84" t="e">
        <f t="shared" si="11"/>
        <v>#N/A</v>
      </c>
      <c r="L260" s="70" t="e">
        <f>INDEX('MFR_List ref'!$A:$A,MATCH($Z260,'MFR_List ref'!$B:$B,0))</f>
        <v>#N/A</v>
      </c>
      <c r="M260" s="76" t="e">
        <f t="shared" si="10"/>
        <v>#N/A</v>
      </c>
      <c r="N260" s="78"/>
      <c r="O260" s="85"/>
      <c r="P260" s="86"/>
      <c r="Q260" s="74"/>
      <c r="R260" s="35"/>
      <c r="S260" s="36"/>
      <c r="T260" s="98"/>
      <c r="U260" s="37"/>
      <c r="V260" s="37"/>
      <c r="W260" s="38"/>
      <c r="X260" s="38"/>
      <c r="Y260" s="38"/>
      <c r="Z260" s="35"/>
      <c r="AA260" s="40"/>
      <c r="AB260" s="41"/>
      <c r="AC260" s="42"/>
      <c r="AD260" s="34"/>
      <c r="AE260" s="39"/>
      <c r="AF260" s="39"/>
      <c r="AG260" s="39"/>
      <c r="AH260" s="34"/>
      <c r="AI260" s="39"/>
      <c r="AJ260" s="39"/>
      <c r="AK260" s="43"/>
      <c r="AL260" s="38"/>
      <c r="AM260" s="40"/>
      <c r="AN260" s="40"/>
      <c r="AO260" s="40"/>
      <c r="AP260" s="40"/>
      <c r="AQ260" s="39"/>
      <c r="AR260" s="39"/>
      <c r="AS260" s="39"/>
      <c r="AT260" s="39"/>
      <c r="AU260" s="39"/>
    </row>
    <row r="261" spans="1:47" s="26" customFormat="1" ht="39" customHeight="1" x14ac:dyDescent="0.25">
      <c r="A261" s="65" t="e">
        <f>VLOOKUP(D261,'Active-Bldg List ref'!$A:$E,4,FALSE)</f>
        <v>#N/A</v>
      </c>
      <c r="B261" s="65" t="e">
        <f>VLOOKUP(D261,'Active-Bldg List ref'!$A:$E,5,FALSE)</f>
        <v>#N/A</v>
      </c>
      <c r="C261" s="65" t="e">
        <f>VLOOKUP(D261,'Active-Bldg List ref'!$A:$B,2,FALSE)</f>
        <v>#N/A</v>
      </c>
      <c r="D261" s="65" t="e">
        <f>INDEX('Active-Bldg List ref'!$A:$A,MATCH(R261,'Active-Bldg List ref'!$C:$C,0))</f>
        <v>#N/A</v>
      </c>
      <c r="E261" s="65" t="e">
        <f>INDEX('Equip Group &amp; Type ref'!D:D,MATCH(U261,'Equip Group &amp; Type ref'!E:E,0))</f>
        <v>#N/A</v>
      </c>
      <c r="F261" s="66" t="e">
        <f>INDEX('Equip Group &amp; Type ref'!F:F,MATCH(V261,'Equip Group &amp; Type ref'!G:G,0))</f>
        <v>#N/A</v>
      </c>
      <c r="G261" s="83"/>
      <c r="H261" s="69" t="e">
        <f>INDEX('Equip Group &amp; Type ref'!$F:$H,MATCH(F261,'Equip Group &amp; Type ref'!$F:$F,0),MATCH(A261,'Equip Group &amp; Type ref'!$2:$2,0))</f>
        <v>#N/A</v>
      </c>
      <c r="I261" s="70" t="e">
        <f>VLOOKUP(F261,'Equip Group &amp; Type ref'!F:H,6,FALSE)</f>
        <v>#N/A</v>
      </c>
      <c r="J261" s="71" t="e">
        <f>CONCATENATE(D261,":",VLOOKUP(F261,'Equip Group &amp; Type ref'!F:G,2,FALSE),":",$W261)</f>
        <v>#N/A</v>
      </c>
      <c r="K261" s="84" t="e">
        <f t="shared" si="11"/>
        <v>#N/A</v>
      </c>
      <c r="L261" s="70" t="e">
        <f>INDEX('MFR_List ref'!$A:$A,MATCH($Z261,'MFR_List ref'!$B:$B,0))</f>
        <v>#N/A</v>
      </c>
      <c r="M261" s="76" t="e">
        <f t="shared" si="10"/>
        <v>#N/A</v>
      </c>
      <c r="N261" s="78"/>
      <c r="O261" s="85"/>
      <c r="P261" s="86"/>
      <c r="Q261" s="74"/>
      <c r="R261" s="35"/>
      <c r="S261" s="36"/>
      <c r="T261" s="98"/>
      <c r="U261" s="37"/>
      <c r="V261" s="37"/>
      <c r="W261" s="38"/>
      <c r="X261" s="38"/>
      <c r="Y261" s="38"/>
      <c r="Z261" s="35"/>
      <c r="AA261" s="40"/>
      <c r="AB261" s="41"/>
      <c r="AC261" s="42"/>
      <c r="AD261" s="34"/>
      <c r="AE261" s="39"/>
      <c r="AF261" s="39"/>
      <c r="AG261" s="39"/>
      <c r="AH261" s="34"/>
      <c r="AI261" s="39"/>
      <c r="AJ261" s="39"/>
      <c r="AK261" s="43"/>
      <c r="AL261" s="38"/>
      <c r="AM261" s="40"/>
      <c r="AN261" s="40"/>
      <c r="AO261" s="40"/>
      <c r="AP261" s="40"/>
      <c r="AQ261" s="39"/>
      <c r="AR261" s="39"/>
      <c r="AS261" s="39"/>
      <c r="AT261" s="39"/>
      <c r="AU261" s="39"/>
    </row>
    <row r="262" spans="1:47" s="26" customFormat="1" ht="39" customHeight="1" x14ac:dyDescent="0.25">
      <c r="A262" s="65" t="e">
        <f>VLOOKUP(D262,'Active-Bldg List ref'!$A:$E,4,FALSE)</f>
        <v>#N/A</v>
      </c>
      <c r="B262" s="65" t="e">
        <f>VLOOKUP(D262,'Active-Bldg List ref'!$A:$E,5,FALSE)</f>
        <v>#N/A</v>
      </c>
      <c r="C262" s="65" t="e">
        <f>VLOOKUP(D262,'Active-Bldg List ref'!$A:$B,2,FALSE)</f>
        <v>#N/A</v>
      </c>
      <c r="D262" s="65" t="e">
        <f>INDEX('Active-Bldg List ref'!$A:$A,MATCH(R262,'Active-Bldg List ref'!$C:$C,0))</f>
        <v>#N/A</v>
      </c>
      <c r="E262" s="65" t="e">
        <f>INDEX('Equip Group &amp; Type ref'!D:D,MATCH(U262,'Equip Group &amp; Type ref'!E:E,0))</f>
        <v>#N/A</v>
      </c>
      <c r="F262" s="66" t="e">
        <f>INDEX('Equip Group &amp; Type ref'!F:F,MATCH(V262,'Equip Group &amp; Type ref'!G:G,0))</f>
        <v>#N/A</v>
      </c>
      <c r="G262" s="83"/>
      <c r="H262" s="69" t="e">
        <f>INDEX('Equip Group &amp; Type ref'!$F:$H,MATCH(F262,'Equip Group &amp; Type ref'!$F:$F,0),MATCH(A262,'Equip Group &amp; Type ref'!$2:$2,0))</f>
        <v>#N/A</v>
      </c>
      <c r="I262" s="70" t="e">
        <f>VLOOKUP(F262,'Equip Group &amp; Type ref'!F:H,6,FALSE)</f>
        <v>#N/A</v>
      </c>
      <c r="J262" s="71" t="e">
        <f>CONCATENATE(D262,":",VLOOKUP(F262,'Equip Group &amp; Type ref'!F:G,2,FALSE),":",$W262)</f>
        <v>#N/A</v>
      </c>
      <c r="K262" s="84" t="e">
        <f t="shared" si="11"/>
        <v>#N/A</v>
      </c>
      <c r="L262" s="70" t="e">
        <f>INDEX('MFR_List ref'!$A:$A,MATCH($Z262,'MFR_List ref'!$B:$B,0))</f>
        <v>#N/A</v>
      </c>
      <c r="M262" s="76" t="e">
        <f t="shared" si="10"/>
        <v>#N/A</v>
      </c>
      <c r="N262" s="78"/>
      <c r="O262" s="85"/>
      <c r="P262" s="86"/>
      <c r="Q262" s="74"/>
      <c r="R262" s="35"/>
      <c r="S262" s="36"/>
      <c r="T262" s="98"/>
      <c r="U262" s="37"/>
      <c r="V262" s="37"/>
      <c r="W262" s="38"/>
      <c r="X262" s="38"/>
      <c r="Y262" s="38"/>
      <c r="Z262" s="35"/>
      <c r="AA262" s="40"/>
      <c r="AB262" s="41"/>
      <c r="AC262" s="42"/>
      <c r="AD262" s="34"/>
      <c r="AE262" s="39"/>
      <c r="AF262" s="39"/>
      <c r="AG262" s="39"/>
      <c r="AH262" s="34"/>
      <c r="AI262" s="39"/>
      <c r="AJ262" s="39"/>
      <c r="AK262" s="43"/>
      <c r="AL262" s="38"/>
      <c r="AM262" s="40"/>
      <c r="AN262" s="40"/>
      <c r="AO262" s="40"/>
      <c r="AP262" s="40"/>
      <c r="AQ262" s="39"/>
      <c r="AR262" s="39"/>
      <c r="AS262" s="39"/>
      <c r="AT262" s="39"/>
      <c r="AU262" s="39"/>
    </row>
    <row r="263" spans="1:47" s="26" customFormat="1" ht="39" customHeight="1" x14ac:dyDescent="0.25">
      <c r="A263" s="65" t="e">
        <f>VLOOKUP(D263,'Active-Bldg List ref'!$A:$E,4,FALSE)</f>
        <v>#N/A</v>
      </c>
      <c r="B263" s="65" t="e">
        <f>VLOOKUP(D263,'Active-Bldg List ref'!$A:$E,5,FALSE)</f>
        <v>#N/A</v>
      </c>
      <c r="C263" s="65" t="e">
        <f>VLOOKUP(D263,'Active-Bldg List ref'!$A:$B,2,FALSE)</f>
        <v>#N/A</v>
      </c>
      <c r="D263" s="65" t="e">
        <f>INDEX('Active-Bldg List ref'!$A:$A,MATCH(R263,'Active-Bldg List ref'!$C:$C,0))</f>
        <v>#N/A</v>
      </c>
      <c r="E263" s="65" t="e">
        <f>INDEX('Equip Group &amp; Type ref'!D:D,MATCH(U263,'Equip Group &amp; Type ref'!E:E,0))</f>
        <v>#N/A</v>
      </c>
      <c r="F263" s="66" t="e">
        <f>INDEX('Equip Group &amp; Type ref'!F:F,MATCH(V263,'Equip Group &amp; Type ref'!G:G,0))</f>
        <v>#N/A</v>
      </c>
      <c r="G263" s="83"/>
      <c r="H263" s="69" t="e">
        <f>INDEX('Equip Group &amp; Type ref'!$F:$H,MATCH(F263,'Equip Group &amp; Type ref'!$F:$F,0),MATCH(A263,'Equip Group &amp; Type ref'!$2:$2,0))</f>
        <v>#N/A</v>
      </c>
      <c r="I263" s="70" t="e">
        <f>VLOOKUP(F263,'Equip Group &amp; Type ref'!F:H,6,FALSE)</f>
        <v>#N/A</v>
      </c>
      <c r="J263" s="71" t="e">
        <f>CONCATENATE(D263,":",VLOOKUP(F263,'Equip Group &amp; Type ref'!F:G,2,FALSE),":",$W263)</f>
        <v>#N/A</v>
      </c>
      <c r="K263" s="84" t="e">
        <f t="shared" si="11"/>
        <v>#N/A</v>
      </c>
      <c r="L263" s="70" t="e">
        <f>INDEX('MFR_List ref'!$A:$A,MATCH($Z263,'MFR_List ref'!$B:$B,0))</f>
        <v>#N/A</v>
      </c>
      <c r="M263" s="76" t="e">
        <f t="shared" si="10"/>
        <v>#N/A</v>
      </c>
      <c r="N263" s="78"/>
      <c r="O263" s="85"/>
      <c r="P263" s="86"/>
      <c r="Q263" s="74"/>
      <c r="R263" s="35"/>
      <c r="S263" s="36"/>
      <c r="T263" s="98"/>
      <c r="U263" s="37"/>
      <c r="V263" s="37"/>
      <c r="W263" s="38"/>
      <c r="X263" s="38"/>
      <c r="Y263" s="38"/>
      <c r="Z263" s="35"/>
      <c r="AA263" s="40"/>
      <c r="AB263" s="41"/>
      <c r="AC263" s="42"/>
      <c r="AD263" s="34"/>
      <c r="AE263" s="39"/>
      <c r="AF263" s="39"/>
      <c r="AG263" s="39"/>
      <c r="AH263" s="34"/>
      <c r="AI263" s="39"/>
      <c r="AJ263" s="39"/>
      <c r="AK263" s="43"/>
      <c r="AL263" s="38"/>
      <c r="AM263" s="40"/>
      <c r="AN263" s="40"/>
      <c r="AO263" s="40"/>
      <c r="AP263" s="40"/>
      <c r="AQ263" s="39"/>
      <c r="AR263" s="39"/>
      <c r="AS263" s="39"/>
      <c r="AT263" s="39"/>
      <c r="AU263" s="39"/>
    </row>
    <row r="264" spans="1:47" s="26" customFormat="1" ht="39" customHeight="1" x14ac:dyDescent="0.25">
      <c r="A264" s="65" t="e">
        <f>VLOOKUP(D264,'Active-Bldg List ref'!$A:$E,4,FALSE)</f>
        <v>#N/A</v>
      </c>
      <c r="B264" s="65" t="e">
        <f>VLOOKUP(D264,'Active-Bldg List ref'!$A:$E,5,FALSE)</f>
        <v>#N/A</v>
      </c>
      <c r="C264" s="65" t="e">
        <f>VLOOKUP(D264,'Active-Bldg List ref'!$A:$B,2,FALSE)</f>
        <v>#N/A</v>
      </c>
      <c r="D264" s="65" t="e">
        <f>INDEX('Active-Bldg List ref'!$A:$A,MATCH(R264,'Active-Bldg List ref'!$C:$C,0))</f>
        <v>#N/A</v>
      </c>
      <c r="E264" s="65" t="e">
        <f>INDEX('Equip Group &amp; Type ref'!D:D,MATCH(U264,'Equip Group &amp; Type ref'!E:E,0))</f>
        <v>#N/A</v>
      </c>
      <c r="F264" s="66" t="e">
        <f>INDEX('Equip Group &amp; Type ref'!F:F,MATCH(V264,'Equip Group &amp; Type ref'!G:G,0))</f>
        <v>#N/A</v>
      </c>
      <c r="G264" s="83"/>
      <c r="H264" s="69" t="e">
        <f>INDEX('Equip Group &amp; Type ref'!$F:$H,MATCH(F264,'Equip Group &amp; Type ref'!$F:$F,0),MATCH(A264,'Equip Group &amp; Type ref'!$2:$2,0))</f>
        <v>#N/A</v>
      </c>
      <c r="I264" s="70" t="e">
        <f>VLOOKUP(F264,'Equip Group &amp; Type ref'!F:H,6,FALSE)</f>
        <v>#N/A</v>
      </c>
      <c r="J264" s="71" t="e">
        <f>CONCATENATE(D264,":",VLOOKUP(F264,'Equip Group &amp; Type ref'!F:G,2,FALSE),":",$W264)</f>
        <v>#N/A</v>
      </c>
      <c r="K264" s="84" t="e">
        <f t="shared" si="11"/>
        <v>#N/A</v>
      </c>
      <c r="L264" s="70" t="e">
        <f>INDEX('MFR_List ref'!$A:$A,MATCH($Z264,'MFR_List ref'!$B:$B,0))</f>
        <v>#N/A</v>
      </c>
      <c r="M264" s="76" t="e">
        <f t="shared" si="10"/>
        <v>#N/A</v>
      </c>
      <c r="N264" s="78"/>
      <c r="O264" s="85"/>
      <c r="P264" s="86"/>
      <c r="Q264" s="74"/>
      <c r="R264" s="35"/>
      <c r="S264" s="36"/>
      <c r="T264" s="98"/>
      <c r="U264" s="37"/>
      <c r="V264" s="37"/>
      <c r="W264" s="38"/>
      <c r="X264" s="38"/>
      <c r="Y264" s="38"/>
      <c r="Z264" s="35"/>
      <c r="AA264" s="40"/>
      <c r="AB264" s="41"/>
      <c r="AC264" s="42"/>
      <c r="AD264" s="34"/>
      <c r="AE264" s="39"/>
      <c r="AF264" s="39"/>
      <c r="AG264" s="39"/>
      <c r="AH264" s="34"/>
      <c r="AI264" s="39"/>
      <c r="AJ264" s="39"/>
      <c r="AK264" s="43"/>
      <c r="AL264" s="38"/>
      <c r="AM264" s="40"/>
      <c r="AN264" s="40"/>
      <c r="AO264" s="40"/>
      <c r="AP264" s="40"/>
      <c r="AQ264" s="39"/>
      <c r="AR264" s="39"/>
      <c r="AS264" s="39"/>
      <c r="AT264" s="39"/>
      <c r="AU264" s="39"/>
    </row>
    <row r="265" spans="1:47" s="26" customFormat="1" ht="39" customHeight="1" x14ac:dyDescent="0.25">
      <c r="A265" s="65" t="e">
        <f>VLOOKUP(D265,'Active-Bldg List ref'!$A:$E,4,FALSE)</f>
        <v>#N/A</v>
      </c>
      <c r="B265" s="65" t="e">
        <f>VLOOKUP(D265,'Active-Bldg List ref'!$A:$E,5,FALSE)</f>
        <v>#N/A</v>
      </c>
      <c r="C265" s="65" t="e">
        <f>VLOOKUP(D265,'Active-Bldg List ref'!$A:$B,2,FALSE)</f>
        <v>#N/A</v>
      </c>
      <c r="D265" s="65" t="e">
        <f>INDEX('Active-Bldg List ref'!$A:$A,MATCH(R265,'Active-Bldg List ref'!$C:$C,0))</f>
        <v>#N/A</v>
      </c>
      <c r="E265" s="65" t="e">
        <f>INDEX('Equip Group &amp; Type ref'!D:D,MATCH(U265,'Equip Group &amp; Type ref'!E:E,0))</f>
        <v>#N/A</v>
      </c>
      <c r="F265" s="66" t="e">
        <f>INDEX('Equip Group &amp; Type ref'!F:F,MATCH(V265,'Equip Group &amp; Type ref'!G:G,0))</f>
        <v>#N/A</v>
      </c>
      <c r="G265" s="83"/>
      <c r="H265" s="69" t="e">
        <f>INDEX('Equip Group &amp; Type ref'!$F:$H,MATCH(F265,'Equip Group &amp; Type ref'!$F:$F,0),MATCH(A265,'Equip Group &amp; Type ref'!$2:$2,0))</f>
        <v>#N/A</v>
      </c>
      <c r="I265" s="70" t="e">
        <f>VLOOKUP(F265,'Equip Group &amp; Type ref'!F:H,6,FALSE)</f>
        <v>#N/A</v>
      </c>
      <c r="J265" s="71" t="e">
        <f>CONCATENATE(D265,":",VLOOKUP(F265,'Equip Group &amp; Type ref'!F:G,2,FALSE),":",$W265)</f>
        <v>#N/A</v>
      </c>
      <c r="K265" s="84" t="e">
        <f t="shared" si="11"/>
        <v>#N/A</v>
      </c>
      <c r="L265" s="70" t="e">
        <f>INDEX('MFR_List ref'!$A:$A,MATCH($Z265,'MFR_List ref'!$B:$B,0))</f>
        <v>#N/A</v>
      </c>
      <c r="M265" s="76" t="e">
        <f t="shared" si="10"/>
        <v>#N/A</v>
      </c>
      <c r="N265" s="78"/>
      <c r="O265" s="85"/>
      <c r="P265" s="86"/>
      <c r="Q265" s="74"/>
      <c r="R265" s="35"/>
      <c r="S265" s="36"/>
      <c r="T265" s="98"/>
      <c r="U265" s="37"/>
      <c r="V265" s="37"/>
      <c r="W265" s="38"/>
      <c r="X265" s="38"/>
      <c r="Y265" s="38"/>
      <c r="Z265" s="35"/>
      <c r="AA265" s="40"/>
      <c r="AB265" s="41"/>
      <c r="AC265" s="42"/>
      <c r="AD265" s="34"/>
      <c r="AE265" s="39"/>
      <c r="AF265" s="39"/>
      <c r="AG265" s="39"/>
      <c r="AH265" s="34"/>
      <c r="AI265" s="39"/>
      <c r="AJ265" s="39"/>
      <c r="AK265" s="43"/>
      <c r="AL265" s="38"/>
      <c r="AM265" s="40"/>
      <c r="AN265" s="40"/>
      <c r="AO265" s="40"/>
      <c r="AP265" s="40"/>
      <c r="AQ265" s="39"/>
      <c r="AR265" s="39"/>
      <c r="AS265" s="39"/>
      <c r="AT265" s="39"/>
      <c r="AU265" s="39"/>
    </row>
    <row r="266" spans="1:47" s="26" customFormat="1" ht="39" customHeight="1" x14ac:dyDescent="0.25">
      <c r="A266" s="65" t="e">
        <f>VLOOKUP(D266,'Active-Bldg List ref'!$A:$E,4,FALSE)</f>
        <v>#N/A</v>
      </c>
      <c r="B266" s="65" t="e">
        <f>VLOOKUP(D266,'Active-Bldg List ref'!$A:$E,5,FALSE)</f>
        <v>#N/A</v>
      </c>
      <c r="C266" s="65" t="e">
        <f>VLOOKUP(D266,'Active-Bldg List ref'!$A:$B,2,FALSE)</f>
        <v>#N/A</v>
      </c>
      <c r="D266" s="65" t="e">
        <f>INDEX('Active-Bldg List ref'!$A:$A,MATCH(R266,'Active-Bldg List ref'!$C:$C,0))</f>
        <v>#N/A</v>
      </c>
      <c r="E266" s="65" t="e">
        <f>INDEX('Equip Group &amp; Type ref'!D:D,MATCH(U266,'Equip Group &amp; Type ref'!E:E,0))</f>
        <v>#N/A</v>
      </c>
      <c r="F266" s="66" t="e">
        <f>INDEX('Equip Group &amp; Type ref'!F:F,MATCH(V266,'Equip Group &amp; Type ref'!G:G,0))</f>
        <v>#N/A</v>
      </c>
      <c r="G266" s="83"/>
      <c r="H266" s="69" t="e">
        <f>INDEX('Equip Group &amp; Type ref'!$F:$H,MATCH(F266,'Equip Group &amp; Type ref'!$F:$F,0),MATCH(A266,'Equip Group &amp; Type ref'!$2:$2,0))</f>
        <v>#N/A</v>
      </c>
      <c r="I266" s="70" t="e">
        <f>VLOOKUP(F266,'Equip Group &amp; Type ref'!F:H,6,FALSE)</f>
        <v>#N/A</v>
      </c>
      <c r="J266" s="71" t="e">
        <f>CONCATENATE(D266,":",VLOOKUP(F266,'Equip Group &amp; Type ref'!F:G,2,FALSE),":",$W266)</f>
        <v>#N/A</v>
      </c>
      <c r="K266" s="84" t="e">
        <f t="shared" si="11"/>
        <v>#N/A</v>
      </c>
      <c r="L266" s="70" t="e">
        <f>INDEX('MFR_List ref'!$A:$A,MATCH($Z266,'MFR_List ref'!$B:$B,0))</f>
        <v>#N/A</v>
      </c>
      <c r="M266" s="76" t="e">
        <f t="shared" si="10"/>
        <v>#N/A</v>
      </c>
      <c r="N266" s="78"/>
      <c r="O266" s="85"/>
      <c r="P266" s="86"/>
      <c r="Q266" s="74"/>
      <c r="R266" s="35"/>
      <c r="S266" s="36"/>
      <c r="T266" s="98"/>
      <c r="U266" s="37"/>
      <c r="V266" s="37"/>
      <c r="W266" s="38"/>
      <c r="X266" s="38"/>
      <c r="Y266" s="38"/>
      <c r="Z266" s="35"/>
      <c r="AA266" s="40"/>
      <c r="AB266" s="41"/>
      <c r="AC266" s="42"/>
      <c r="AD266" s="34"/>
      <c r="AE266" s="39"/>
      <c r="AF266" s="39"/>
      <c r="AG266" s="39"/>
      <c r="AH266" s="34"/>
      <c r="AI266" s="39"/>
      <c r="AJ266" s="39"/>
      <c r="AK266" s="43"/>
      <c r="AL266" s="38"/>
      <c r="AM266" s="40"/>
      <c r="AN266" s="40"/>
      <c r="AO266" s="40"/>
      <c r="AP266" s="40"/>
      <c r="AQ266" s="39"/>
      <c r="AR266" s="39"/>
      <c r="AS266" s="39"/>
      <c r="AT266" s="39"/>
      <c r="AU266" s="39"/>
    </row>
    <row r="267" spans="1:47" s="26" customFormat="1" ht="39" customHeight="1" x14ac:dyDescent="0.25">
      <c r="A267" s="65" t="e">
        <f>VLOOKUP(D267,'Active-Bldg List ref'!$A:$E,4,FALSE)</f>
        <v>#N/A</v>
      </c>
      <c r="B267" s="65" t="e">
        <f>VLOOKUP(D267,'Active-Bldg List ref'!$A:$E,5,FALSE)</f>
        <v>#N/A</v>
      </c>
      <c r="C267" s="65" t="e">
        <f>VLOOKUP(D267,'Active-Bldg List ref'!$A:$B,2,FALSE)</f>
        <v>#N/A</v>
      </c>
      <c r="D267" s="65" t="e">
        <f>INDEX('Active-Bldg List ref'!$A:$A,MATCH(R267,'Active-Bldg List ref'!$C:$C,0))</f>
        <v>#N/A</v>
      </c>
      <c r="E267" s="65" t="e">
        <f>INDEX('Equip Group &amp; Type ref'!D:D,MATCH(U267,'Equip Group &amp; Type ref'!E:E,0))</f>
        <v>#N/A</v>
      </c>
      <c r="F267" s="66" t="e">
        <f>INDEX('Equip Group &amp; Type ref'!F:F,MATCH(V267,'Equip Group &amp; Type ref'!G:G,0))</f>
        <v>#N/A</v>
      </c>
      <c r="G267" s="83"/>
      <c r="H267" s="69" t="e">
        <f>INDEX('Equip Group &amp; Type ref'!$F:$H,MATCH(F267,'Equip Group &amp; Type ref'!$F:$F,0),MATCH(A267,'Equip Group &amp; Type ref'!$2:$2,0))</f>
        <v>#N/A</v>
      </c>
      <c r="I267" s="70" t="e">
        <f>VLOOKUP(F267,'Equip Group &amp; Type ref'!F:H,6,FALSE)</f>
        <v>#N/A</v>
      </c>
      <c r="J267" s="71" t="e">
        <f>CONCATENATE(D267,":",VLOOKUP(F267,'Equip Group &amp; Type ref'!F:G,2,FALSE),":",$W267)</f>
        <v>#N/A</v>
      </c>
      <c r="K267" s="84" t="e">
        <f t="shared" si="11"/>
        <v>#N/A</v>
      </c>
      <c r="L267" s="70" t="e">
        <f>INDEX('MFR_List ref'!$A:$A,MATCH($Z267,'MFR_List ref'!$B:$B,0))</f>
        <v>#N/A</v>
      </c>
      <c r="M267" s="76" t="e">
        <f t="shared" si="10"/>
        <v>#N/A</v>
      </c>
      <c r="N267" s="78"/>
      <c r="O267" s="85"/>
      <c r="P267" s="86"/>
      <c r="Q267" s="74"/>
      <c r="R267" s="35"/>
      <c r="S267" s="36"/>
      <c r="T267" s="98"/>
      <c r="U267" s="37"/>
      <c r="V267" s="37"/>
      <c r="W267" s="38"/>
      <c r="X267" s="38"/>
      <c r="Y267" s="38"/>
      <c r="Z267" s="35"/>
      <c r="AA267" s="40"/>
      <c r="AB267" s="41"/>
      <c r="AC267" s="42"/>
      <c r="AD267" s="34"/>
      <c r="AE267" s="39"/>
      <c r="AF267" s="39"/>
      <c r="AG267" s="39"/>
      <c r="AH267" s="34"/>
      <c r="AI267" s="39"/>
      <c r="AJ267" s="39"/>
      <c r="AK267" s="43"/>
      <c r="AL267" s="38"/>
      <c r="AM267" s="40"/>
      <c r="AN267" s="40"/>
      <c r="AO267" s="40"/>
      <c r="AP267" s="40"/>
      <c r="AQ267" s="39"/>
      <c r="AR267" s="39"/>
      <c r="AS267" s="39"/>
      <c r="AT267" s="39"/>
      <c r="AU267" s="39"/>
    </row>
    <row r="268" spans="1:47" s="26" customFormat="1" ht="39" customHeight="1" x14ac:dyDescent="0.25">
      <c r="A268" s="65" t="e">
        <f>VLOOKUP(D268,'Active-Bldg List ref'!$A:$E,4,FALSE)</f>
        <v>#N/A</v>
      </c>
      <c r="B268" s="65" t="e">
        <f>VLOOKUP(D268,'Active-Bldg List ref'!$A:$E,5,FALSE)</f>
        <v>#N/A</v>
      </c>
      <c r="C268" s="65" t="e">
        <f>VLOOKUP(D268,'Active-Bldg List ref'!$A:$B,2,FALSE)</f>
        <v>#N/A</v>
      </c>
      <c r="D268" s="65" t="e">
        <f>INDEX('Active-Bldg List ref'!$A:$A,MATCH(R268,'Active-Bldg List ref'!$C:$C,0))</f>
        <v>#N/A</v>
      </c>
      <c r="E268" s="65" t="e">
        <f>INDEX('Equip Group &amp; Type ref'!D:D,MATCH(U268,'Equip Group &amp; Type ref'!E:E,0))</f>
        <v>#N/A</v>
      </c>
      <c r="F268" s="66" t="e">
        <f>INDEX('Equip Group &amp; Type ref'!F:F,MATCH(V268,'Equip Group &amp; Type ref'!G:G,0))</f>
        <v>#N/A</v>
      </c>
      <c r="G268" s="83"/>
      <c r="H268" s="69" t="e">
        <f>INDEX('Equip Group &amp; Type ref'!$F:$H,MATCH(F268,'Equip Group &amp; Type ref'!$F:$F,0),MATCH(A268,'Equip Group &amp; Type ref'!$2:$2,0))</f>
        <v>#N/A</v>
      </c>
      <c r="I268" s="70" t="e">
        <f>VLOOKUP(F268,'Equip Group &amp; Type ref'!F:H,6,FALSE)</f>
        <v>#N/A</v>
      </c>
      <c r="J268" s="71" t="e">
        <f>CONCATENATE(D268,":",VLOOKUP(F268,'Equip Group &amp; Type ref'!F:G,2,FALSE),":",$W268)</f>
        <v>#N/A</v>
      </c>
      <c r="K268" s="84" t="e">
        <f t="shared" si="11"/>
        <v>#N/A</v>
      </c>
      <c r="L268" s="70" t="e">
        <f>INDEX('MFR_List ref'!$A:$A,MATCH($Z268,'MFR_List ref'!$B:$B,0))</f>
        <v>#N/A</v>
      </c>
      <c r="M268" s="76" t="e">
        <f t="shared" si="10"/>
        <v>#N/A</v>
      </c>
      <c r="N268" s="78"/>
      <c r="O268" s="85"/>
      <c r="P268" s="86"/>
      <c r="Q268" s="74"/>
      <c r="R268" s="35"/>
      <c r="S268" s="36"/>
      <c r="T268" s="98"/>
      <c r="U268" s="37"/>
      <c r="V268" s="37"/>
      <c r="W268" s="38"/>
      <c r="X268" s="38"/>
      <c r="Y268" s="38"/>
      <c r="Z268" s="35"/>
      <c r="AA268" s="40"/>
      <c r="AB268" s="41"/>
      <c r="AC268" s="42"/>
      <c r="AD268" s="34"/>
      <c r="AE268" s="39"/>
      <c r="AF268" s="39"/>
      <c r="AG268" s="39"/>
      <c r="AH268" s="34"/>
      <c r="AI268" s="39"/>
      <c r="AJ268" s="39"/>
      <c r="AK268" s="43"/>
      <c r="AL268" s="38"/>
      <c r="AM268" s="40"/>
      <c r="AN268" s="40"/>
      <c r="AO268" s="40"/>
      <c r="AP268" s="40"/>
      <c r="AQ268" s="39"/>
      <c r="AR268" s="39"/>
      <c r="AS268" s="39"/>
      <c r="AT268" s="39"/>
      <c r="AU268" s="39"/>
    </row>
    <row r="269" spans="1:47" s="26" customFormat="1" ht="39" customHeight="1" x14ac:dyDescent="0.25">
      <c r="A269" s="65" t="e">
        <f>VLOOKUP(D269,'Active-Bldg List ref'!$A:$E,4,FALSE)</f>
        <v>#N/A</v>
      </c>
      <c r="B269" s="65" t="e">
        <f>VLOOKUP(D269,'Active-Bldg List ref'!$A:$E,5,FALSE)</f>
        <v>#N/A</v>
      </c>
      <c r="C269" s="65" t="e">
        <f>VLOOKUP(D269,'Active-Bldg List ref'!$A:$B,2,FALSE)</f>
        <v>#N/A</v>
      </c>
      <c r="D269" s="65" t="e">
        <f>INDEX('Active-Bldg List ref'!$A:$A,MATCH(R269,'Active-Bldg List ref'!$C:$C,0))</f>
        <v>#N/A</v>
      </c>
      <c r="E269" s="65" t="e">
        <f>INDEX('Equip Group &amp; Type ref'!D:D,MATCH(U269,'Equip Group &amp; Type ref'!E:E,0))</f>
        <v>#N/A</v>
      </c>
      <c r="F269" s="66" t="e">
        <f>INDEX('Equip Group &amp; Type ref'!F:F,MATCH(V269,'Equip Group &amp; Type ref'!G:G,0))</f>
        <v>#N/A</v>
      </c>
      <c r="G269" s="83"/>
      <c r="H269" s="69" t="e">
        <f>INDEX('Equip Group &amp; Type ref'!$F:$H,MATCH(F269,'Equip Group &amp; Type ref'!$F:$F,0),MATCH(A269,'Equip Group &amp; Type ref'!$2:$2,0))</f>
        <v>#N/A</v>
      </c>
      <c r="I269" s="70" t="e">
        <f>VLOOKUP(F269,'Equip Group &amp; Type ref'!F:H,6,FALSE)</f>
        <v>#N/A</v>
      </c>
      <c r="J269" s="71" t="e">
        <f>CONCATENATE(D269,":",VLOOKUP(F269,'Equip Group &amp; Type ref'!F:G,2,FALSE),":",$W269)</f>
        <v>#N/A</v>
      </c>
      <c r="K269" s="84" t="e">
        <f t="shared" si="11"/>
        <v>#N/A</v>
      </c>
      <c r="L269" s="70" t="e">
        <f>INDEX('MFR_List ref'!$A:$A,MATCH($Z269,'MFR_List ref'!$B:$B,0))</f>
        <v>#N/A</v>
      </c>
      <c r="M269" s="76" t="e">
        <f t="shared" si="10"/>
        <v>#N/A</v>
      </c>
      <c r="N269" s="78"/>
      <c r="O269" s="85"/>
      <c r="P269" s="86"/>
      <c r="Q269" s="74"/>
      <c r="R269" s="35"/>
      <c r="S269" s="36"/>
      <c r="T269" s="98"/>
      <c r="U269" s="37"/>
      <c r="V269" s="37"/>
      <c r="W269" s="38"/>
      <c r="X269" s="38"/>
      <c r="Y269" s="38"/>
      <c r="Z269" s="35"/>
      <c r="AA269" s="40"/>
      <c r="AB269" s="41"/>
      <c r="AC269" s="42"/>
      <c r="AD269" s="34"/>
      <c r="AE269" s="39"/>
      <c r="AF269" s="39"/>
      <c r="AG269" s="39"/>
      <c r="AH269" s="34"/>
      <c r="AI269" s="39"/>
      <c r="AJ269" s="39"/>
      <c r="AK269" s="43"/>
      <c r="AL269" s="38"/>
      <c r="AM269" s="40"/>
      <c r="AN269" s="40"/>
      <c r="AO269" s="40"/>
      <c r="AP269" s="40"/>
      <c r="AQ269" s="39"/>
      <c r="AR269" s="39"/>
      <c r="AS269" s="39"/>
      <c r="AT269" s="39"/>
      <c r="AU269" s="39"/>
    </row>
    <row r="270" spans="1:47" s="26" customFormat="1" ht="39" customHeight="1" x14ac:dyDescent="0.25">
      <c r="A270" s="65" t="e">
        <f>VLOOKUP(D270,'Active-Bldg List ref'!$A:$E,4,FALSE)</f>
        <v>#N/A</v>
      </c>
      <c r="B270" s="65" t="e">
        <f>VLOOKUP(D270,'Active-Bldg List ref'!$A:$E,5,FALSE)</f>
        <v>#N/A</v>
      </c>
      <c r="C270" s="65" t="e">
        <f>VLOOKUP(D270,'Active-Bldg List ref'!$A:$B,2,FALSE)</f>
        <v>#N/A</v>
      </c>
      <c r="D270" s="65" t="e">
        <f>INDEX('Active-Bldg List ref'!$A:$A,MATCH(R270,'Active-Bldg List ref'!$C:$C,0))</f>
        <v>#N/A</v>
      </c>
      <c r="E270" s="65" t="e">
        <f>INDEX('Equip Group &amp; Type ref'!D:D,MATCH(U270,'Equip Group &amp; Type ref'!E:E,0))</f>
        <v>#N/A</v>
      </c>
      <c r="F270" s="66" t="e">
        <f>INDEX('Equip Group &amp; Type ref'!F:F,MATCH(V270,'Equip Group &amp; Type ref'!G:G,0))</f>
        <v>#N/A</v>
      </c>
      <c r="G270" s="83"/>
      <c r="H270" s="69" t="e">
        <f>INDEX('Equip Group &amp; Type ref'!$F:$H,MATCH(F270,'Equip Group &amp; Type ref'!$F:$F,0),MATCH(A270,'Equip Group &amp; Type ref'!$2:$2,0))</f>
        <v>#N/A</v>
      </c>
      <c r="I270" s="70" t="e">
        <f>VLOOKUP(F270,'Equip Group &amp; Type ref'!F:H,6,FALSE)</f>
        <v>#N/A</v>
      </c>
      <c r="J270" s="71" t="e">
        <f>CONCATENATE(D270,":",VLOOKUP(F270,'Equip Group &amp; Type ref'!F:G,2,FALSE),":",$W270)</f>
        <v>#N/A</v>
      </c>
      <c r="K270" s="84" t="e">
        <f t="shared" si="11"/>
        <v>#N/A</v>
      </c>
      <c r="L270" s="70" t="e">
        <f>INDEX('MFR_List ref'!$A:$A,MATCH($Z270,'MFR_List ref'!$B:$B,0))</f>
        <v>#N/A</v>
      </c>
      <c r="M270" s="76" t="e">
        <f t="shared" si="10"/>
        <v>#N/A</v>
      </c>
      <c r="N270" s="78"/>
      <c r="O270" s="85"/>
      <c r="P270" s="86"/>
      <c r="Q270" s="74"/>
      <c r="R270" s="35"/>
      <c r="S270" s="36"/>
      <c r="T270" s="98"/>
      <c r="U270" s="37"/>
      <c r="V270" s="37"/>
      <c r="W270" s="38"/>
      <c r="X270" s="38"/>
      <c r="Y270" s="38"/>
      <c r="Z270" s="35"/>
      <c r="AA270" s="40"/>
      <c r="AB270" s="41"/>
      <c r="AC270" s="42"/>
      <c r="AD270" s="34"/>
      <c r="AE270" s="39"/>
      <c r="AF270" s="39"/>
      <c r="AG270" s="39"/>
      <c r="AH270" s="34"/>
      <c r="AI270" s="39"/>
      <c r="AJ270" s="39"/>
      <c r="AK270" s="43"/>
      <c r="AL270" s="38"/>
      <c r="AM270" s="40"/>
      <c r="AN270" s="40"/>
      <c r="AO270" s="40"/>
      <c r="AP270" s="40"/>
      <c r="AQ270" s="39"/>
      <c r="AR270" s="39"/>
      <c r="AS270" s="39"/>
      <c r="AT270" s="39"/>
      <c r="AU270" s="39"/>
    </row>
    <row r="271" spans="1:47" s="26" customFormat="1" ht="39" customHeight="1" x14ac:dyDescent="0.25">
      <c r="A271" s="65" t="e">
        <f>VLOOKUP(D271,'Active-Bldg List ref'!$A:$E,4,FALSE)</f>
        <v>#N/A</v>
      </c>
      <c r="B271" s="65" t="e">
        <f>VLOOKUP(D271,'Active-Bldg List ref'!$A:$E,5,FALSE)</f>
        <v>#N/A</v>
      </c>
      <c r="C271" s="65" t="e">
        <f>VLOOKUP(D271,'Active-Bldg List ref'!$A:$B,2,FALSE)</f>
        <v>#N/A</v>
      </c>
      <c r="D271" s="65" t="e">
        <f>INDEX('Active-Bldg List ref'!$A:$A,MATCH(R271,'Active-Bldg List ref'!$C:$C,0))</f>
        <v>#N/A</v>
      </c>
      <c r="E271" s="65" t="e">
        <f>INDEX('Equip Group &amp; Type ref'!D:D,MATCH(U271,'Equip Group &amp; Type ref'!E:E,0))</f>
        <v>#N/A</v>
      </c>
      <c r="F271" s="66" t="e">
        <f>INDEX('Equip Group &amp; Type ref'!F:F,MATCH(V271,'Equip Group &amp; Type ref'!G:G,0))</f>
        <v>#N/A</v>
      </c>
      <c r="G271" s="83"/>
      <c r="H271" s="69" t="e">
        <f>INDEX('Equip Group &amp; Type ref'!$F:$H,MATCH(F271,'Equip Group &amp; Type ref'!$F:$F,0),MATCH(A271,'Equip Group &amp; Type ref'!$2:$2,0))</f>
        <v>#N/A</v>
      </c>
      <c r="I271" s="70" t="e">
        <f>VLOOKUP(F271,'Equip Group &amp; Type ref'!F:H,6,FALSE)</f>
        <v>#N/A</v>
      </c>
      <c r="J271" s="71" t="e">
        <f>CONCATENATE(D271,":",VLOOKUP(F271,'Equip Group &amp; Type ref'!F:G,2,FALSE),":",$W271)</f>
        <v>#N/A</v>
      </c>
      <c r="K271" s="84" t="e">
        <f t="shared" si="11"/>
        <v>#N/A</v>
      </c>
      <c r="L271" s="70" t="e">
        <f>INDEX('MFR_List ref'!$A:$A,MATCH($Z271,'MFR_List ref'!$B:$B,0))</f>
        <v>#N/A</v>
      </c>
      <c r="M271" s="76" t="e">
        <f t="shared" si="10"/>
        <v>#N/A</v>
      </c>
      <c r="N271" s="78"/>
      <c r="O271" s="85"/>
      <c r="P271" s="86"/>
      <c r="Q271" s="74"/>
      <c r="R271" s="35"/>
      <c r="S271" s="36"/>
      <c r="T271" s="98"/>
      <c r="U271" s="37"/>
      <c r="V271" s="37"/>
      <c r="W271" s="38"/>
      <c r="X271" s="38"/>
      <c r="Y271" s="38"/>
      <c r="Z271" s="35"/>
      <c r="AA271" s="40"/>
      <c r="AB271" s="41"/>
      <c r="AC271" s="42"/>
      <c r="AD271" s="34"/>
      <c r="AE271" s="39"/>
      <c r="AF271" s="39"/>
      <c r="AG271" s="39"/>
      <c r="AH271" s="34"/>
      <c r="AI271" s="39"/>
      <c r="AJ271" s="39"/>
      <c r="AK271" s="43"/>
      <c r="AL271" s="38"/>
      <c r="AM271" s="40"/>
      <c r="AN271" s="40"/>
      <c r="AO271" s="40"/>
      <c r="AP271" s="40"/>
      <c r="AQ271" s="39"/>
      <c r="AR271" s="39"/>
      <c r="AS271" s="39"/>
      <c r="AT271" s="39"/>
      <c r="AU271" s="39"/>
    </row>
    <row r="272" spans="1:47" s="26" customFormat="1" ht="39" customHeight="1" x14ac:dyDescent="0.25">
      <c r="A272" s="65" t="e">
        <f>VLOOKUP(D272,'Active-Bldg List ref'!$A:$E,4,FALSE)</f>
        <v>#N/A</v>
      </c>
      <c r="B272" s="65" t="e">
        <f>VLOOKUP(D272,'Active-Bldg List ref'!$A:$E,5,FALSE)</f>
        <v>#N/A</v>
      </c>
      <c r="C272" s="65" t="e">
        <f>VLOOKUP(D272,'Active-Bldg List ref'!$A:$B,2,FALSE)</f>
        <v>#N/A</v>
      </c>
      <c r="D272" s="65" t="e">
        <f>INDEX('Active-Bldg List ref'!$A:$A,MATCH(R272,'Active-Bldg List ref'!$C:$C,0))</f>
        <v>#N/A</v>
      </c>
      <c r="E272" s="65" t="e">
        <f>INDEX('Equip Group &amp; Type ref'!D:D,MATCH(U272,'Equip Group &amp; Type ref'!E:E,0))</f>
        <v>#N/A</v>
      </c>
      <c r="F272" s="66" t="e">
        <f>INDEX('Equip Group &amp; Type ref'!F:F,MATCH(V272,'Equip Group &amp; Type ref'!G:G,0))</f>
        <v>#N/A</v>
      </c>
      <c r="G272" s="83"/>
      <c r="H272" s="69" t="e">
        <f>INDEX('Equip Group &amp; Type ref'!$F:$H,MATCH(F272,'Equip Group &amp; Type ref'!$F:$F,0),MATCH(A272,'Equip Group &amp; Type ref'!$2:$2,0))</f>
        <v>#N/A</v>
      </c>
      <c r="I272" s="70" t="e">
        <f>VLOOKUP(F272,'Equip Group &amp; Type ref'!F:H,6,FALSE)</f>
        <v>#N/A</v>
      </c>
      <c r="J272" s="71" t="e">
        <f>CONCATENATE(D272,":",VLOOKUP(F272,'Equip Group &amp; Type ref'!F:G,2,FALSE),":",$W272)</f>
        <v>#N/A</v>
      </c>
      <c r="K272" s="84" t="e">
        <f t="shared" si="11"/>
        <v>#N/A</v>
      </c>
      <c r="L272" s="70" t="e">
        <f>INDEX('MFR_List ref'!$A:$A,MATCH($Z272,'MFR_List ref'!$B:$B,0))</f>
        <v>#N/A</v>
      </c>
      <c r="M272" s="76" t="e">
        <f t="shared" si="10"/>
        <v>#N/A</v>
      </c>
      <c r="N272" s="78"/>
      <c r="O272" s="85"/>
      <c r="P272" s="86"/>
      <c r="Q272" s="74"/>
      <c r="R272" s="35"/>
      <c r="S272" s="36"/>
      <c r="T272" s="98"/>
      <c r="U272" s="37"/>
      <c r="V272" s="37"/>
      <c r="W272" s="38"/>
      <c r="X272" s="38"/>
      <c r="Y272" s="38"/>
      <c r="Z272" s="35"/>
      <c r="AA272" s="40"/>
      <c r="AB272" s="41"/>
      <c r="AC272" s="42"/>
      <c r="AD272" s="34"/>
      <c r="AE272" s="39"/>
      <c r="AF272" s="39"/>
      <c r="AG272" s="39"/>
      <c r="AH272" s="34"/>
      <c r="AI272" s="39"/>
      <c r="AJ272" s="39"/>
      <c r="AK272" s="43"/>
      <c r="AL272" s="38"/>
      <c r="AM272" s="40"/>
      <c r="AN272" s="40"/>
      <c r="AO272" s="40"/>
      <c r="AP272" s="40"/>
      <c r="AQ272" s="39"/>
      <c r="AR272" s="39"/>
      <c r="AS272" s="39"/>
      <c r="AT272" s="39"/>
      <c r="AU272" s="39"/>
    </row>
    <row r="273" spans="1:47" s="26" customFormat="1" ht="39" customHeight="1" x14ac:dyDescent="0.25">
      <c r="A273" s="65" t="e">
        <f>VLOOKUP(D273,'Active-Bldg List ref'!$A:$E,4,FALSE)</f>
        <v>#N/A</v>
      </c>
      <c r="B273" s="65" t="e">
        <f>VLOOKUP(D273,'Active-Bldg List ref'!$A:$E,5,FALSE)</f>
        <v>#N/A</v>
      </c>
      <c r="C273" s="65" t="e">
        <f>VLOOKUP(D273,'Active-Bldg List ref'!$A:$B,2,FALSE)</f>
        <v>#N/A</v>
      </c>
      <c r="D273" s="65" t="e">
        <f>INDEX('Active-Bldg List ref'!$A:$A,MATCH(R273,'Active-Bldg List ref'!$C:$C,0))</f>
        <v>#N/A</v>
      </c>
      <c r="E273" s="65" t="e">
        <f>INDEX('Equip Group &amp; Type ref'!D:D,MATCH(U273,'Equip Group &amp; Type ref'!E:E,0))</f>
        <v>#N/A</v>
      </c>
      <c r="F273" s="66" t="e">
        <f>INDEX('Equip Group &amp; Type ref'!F:F,MATCH(V273,'Equip Group &amp; Type ref'!G:G,0))</f>
        <v>#N/A</v>
      </c>
      <c r="G273" s="83"/>
      <c r="H273" s="69" t="e">
        <f>INDEX('Equip Group &amp; Type ref'!$F:$H,MATCH(F273,'Equip Group &amp; Type ref'!$F:$F,0),MATCH(A273,'Equip Group &amp; Type ref'!$2:$2,0))</f>
        <v>#N/A</v>
      </c>
      <c r="I273" s="70" t="e">
        <f>VLOOKUP(F273,'Equip Group &amp; Type ref'!F:H,6,FALSE)</f>
        <v>#N/A</v>
      </c>
      <c r="J273" s="71" t="e">
        <f>CONCATENATE(D273,":",VLOOKUP(F273,'Equip Group &amp; Type ref'!F:G,2,FALSE),":",$W273)</f>
        <v>#N/A</v>
      </c>
      <c r="K273" s="84" t="e">
        <f t="shared" si="11"/>
        <v>#N/A</v>
      </c>
      <c r="L273" s="70" t="e">
        <f>INDEX('MFR_List ref'!$A:$A,MATCH($Z273,'MFR_List ref'!$B:$B,0))</f>
        <v>#N/A</v>
      </c>
      <c r="M273" s="76" t="e">
        <f t="shared" si="10"/>
        <v>#N/A</v>
      </c>
      <c r="N273" s="78"/>
      <c r="O273" s="85"/>
      <c r="P273" s="86"/>
      <c r="Q273" s="74"/>
      <c r="R273" s="35"/>
      <c r="S273" s="36"/>
      <c r="T273" s="98"/>
      <c r="U273" s="37"/>
      <c r="V273" s="37"/>
      <c r="W273" s="38"/>
      <c r="X273" s="38"/>
      <c r="Y273" s="38"/>
      <c r="Z273" s="35"/>
      <c r="AA273" s="40"/>
      <c r="AB273" s="41"/>
      <c r="AC273" s="42"/>
      <c r="AD273" s="34"/>
      <c r="AE273" s="39"/>
      <c r="AF273" s="39"/>
      <c r="AG273" s="39"/>
      <c r="AH273" s="34"/>
      <c r="AI273" s="39"/>
      <c r="AJ273" s="39"/>
      <c r="AK273" s="43"/>
      <c r="AL273" s="38"/>
      <c r="AM273" s="40"/>
      <c r="AN273" s="40"/>
      <c r="AO273" s="40"/>
      <c r="AP273" s="40"/>
      <c r="AQ273" s="39"/>
      <c r="AR273" s="39"/>
      <c r="AS273" s="39"/>
      <c r="AT273" s="39"/>
      <c r="AU273" s="39"/>
    </row>
    <row r="274" spans="1:47" s="26" customFormat="1" ht="39" customHeight="1" x14ac:dyDescent="0.25">
      <c r="A274" s="65" t="e">
        <f>VLOOKUP(D274,'Active-Bldg List ref'!$A:$E,4,FALSE)</f>
        <v>#N/A</v>
      </c>
      <c r="B274" s="65" t="e">
        <f>VLOOKUP(D274,'Active-Bldg List ref'!$A:$E,5,FALSE)</f>
        <v>#N/A</v>
      </c>
      <c r="C274" s="65" t="e">
        <f>VLOOKUP(D274,'Active-Bldg List ref'!$A:$B,2,FALSE)</f>
        <v>#N/A</v>
      </c>
      <c r="D274" s="65" t="e">
        <f>INDEX('Active-Bldg List ref'!$A:$A,MATCH(R274,'Active-Bldg List ref'!$C:$C,0))</f>
        <v>#N/A</v>
      </c>
      <c r="E274" s="65" t="e">
        <f>INDEX('Equip Group &amp; Type ref'!D:D,MATCH(U274,'Equip Group &amp; Type ref'!E:E,0))</f>
        <v>#N/A</v>
      </c>
      <c r="F274" s="66" t="e">
        <f>INDEX('Equip Group &amp; Type ref'!F:F,MATCH(V274,'Equip Group &amp; Type ref'!G:G,0))</f>
        <v>#N/A</v>
      </c>
      <c r="G274" s="83"/>
      <c r="H274" s="69" t="e">
        <f>INDEX('Equip Group &amp; Type ref'!$F:$H,MATCH(F274,'Equip Group &amp; Type ref'!$F:$F,0),MATCH(A274,'Equip Group &amp; Type ref'!$2:$2,0))</f>
        <v>#N/A</v>
      </c>
      <c r="I274" s="70" t="e">
        <f>VLOOKUP(F274,'Equip Group &amp; Type ref'!F:H,6,FALSE)</f>
        <v>#N/A</v>
      </c>
      <c r="J274" s="71" t="e">
        <f>CONCATENATE(D274,":",VLOOKUP(F274,'Equip Group &amp; Type ref'!F:G,2,FALSE),":",$W274)</f>
        <v>#N/A</v>
      </c>
      <c r="K274" s="84" t="e">
        <f t="shared" si="11"/>
        <v>#N/A</v>
      </c>
      <c r="L274" s="70" t="e">
        <f>INDEX('MFR_List ref'!$A:$A,MATCH($Z274,'MFR_List ref'!$B:$B,0))</f>
        <v>#N/A</v>
      </c>
      <c r="M274" s="76" t="e">
        <f t="shared" si="10"/>
        <v>#N/A</v>
      </c>
      <c r="N274" s="78"/>
      <c r="O274" s="85"/>
      <c r="P274" s="86"/>
      <c r="Q274" s="74"/>
      <c r="R274" s="35"/>
      <c r="S274" s="36"/>
      <c r="T274" s="98"/>
      <c r="U274" s="37"/>
      <c r="V274" s="37"/>
      <c r="W274" s="38"/>
      <c r="X274" s="38"/>
      <c r="Y274" s="38"/>
      <c r="Z274" s="35"/>
      <c r="AA274" s="40"/>
      <c r="AB274" s="41"/>
      <c r="AC274" s="42"/>
      <c r="AD274" s="34"/>
      <c r="AE274" s="39"/>
      <c r="AF274" s="39"/>
      <c r="AG274" s="39"/>
      <c r="AH274" s="34"/>
      <c r="AI274" s="39"/>
      <c r="AJ274" s="39"/>
      <c r="AK274" s="43"/>
      <c r="AL274" s="38"/>
      <c r="AM274" s="40"/>
      <c r="AN274" s="40"/>
      <c r="AO274" s="40"/>
      <c r="AP274" s="40"/>
      <c r="AQ274" s="39"/>
      <c r="AR274" s="39"/>
      <c r="AS274" s="39"/>
      <c r="AT274" s="39"/>
      <c r="AU274" s="39"/>
    </row>
    <row r="275" spans="1:47" s="26" customFormat="1" ht="39" customHeight="1" x14ac:dyDescent="0.25">
      <c r="A275" s="65" t="e">
        <f>VLOOKUP(D275,'Active-Bldg List ref'!$A:$E,4,FALSE)</f>
        <v>#N/A</v>
      </c>
      <c r="B275" s="65" t="e">
        <f>VLOOKUP(D275,'Active-Bldg List ref'!$A:$E,5,FALSE)</f>
        <v>#N/A</v>
      </c>
      <c r="C275" s="65" t="e">
        <f>VLOOKUP(D275,'Active-Bldg List ref'!$A:$B,2,FALSE)</f>
        <v>#N/A</v>
      </c>
      <c r="D275" s="65" t="e">
        <f>INDEX('Active-Bldg List ref'!$A:$A,MATCH(R275,'Active-Bldg List ref'!$C:$C,0))</f>
        <v>#N/A</v>
      </c>
      <c r="E275" s="65" t="e">
        <f>INDEX('Equip Group &amp; Type ref'!D:D,MATCH(U275,'Equip Group &amp; Type ref'!E:E,0))</f>
        <v>#N/A</v>
      </c>
      <c r="F275" s="66" t="e">
        <f>INDEX('Equip Group &amp; Type ref'!F:F,MATCH(V275,'Equip Group &amp; Type ref'!G:G,0))</f>
        <v>#N/A</v>
      </c>
      <c r="G275" s="83"/>
      <c r="H275" s="69" t="e">
        <f>INDEX('Equip Group &amp; Type ref'!$F:$H,MATCH(F275,'Equip Group &amp; Type ref'!$F:$F,0),MATCH(A275,'Equip Group &amp; Type ref'!$2:$2,0))</f>
        <v>#N/A</v>
      </c>
      <c r="I275" s="70" t="e">
        <f>VLOOKUP(F275,'Equip Group &amp; Type ref'!F:H,6,FALSE)</f>
        <v>#N/A</v>
      </c>
      <c r="J275" s="71" t="e">
        <f>CONCATENATE(D275,":",VLOOKUP(F275,'Equip Group &amp; Type ref'!F:G,2,FALSE),":",$W275)</f>
        <v>#N/A</v>
      </c>
      <c r="K275" s="84" t="e">
        <f t="shared" si="11"/>
        <v>#N/A</v>
      </c>
      <c r="L275" s="70" t="e">
        <f>INDEX('MFR_List ref'!$A:$A,MATCH($Z275,'MFR_List ref'!$B:$B,0))</f>
        <v>#N/A</v>
      </c>
      <c r="M275" s="76" t="e">
        <f t="shared" si="10"/>
        <v>#N/A</v>
      </c>
      <c r="N275" s="78"/>
      <c r="O275" s="85"/>
      <c r="P275" s="86"/>
      <c r="Q275" s="74"/>
      <c r="R275" s="35"/>
      <c r="S275" s="36"/>
      <c r="T275" s="98"/>
      <c r="U275" s="37"/>
      <c r="V275" s="37"/>
      <c r="W275" s="38"/>
      <c r="X275" s="38"/>
      <c r="Y275" s="38"/>
      <c r="Z275" s="35"/>
      <c r="AA275" s="40"/>
      <c r="AB275" s="41"/>
      <c r="AC275" s="42"/>
      <c r="AD275" s="34"/>
      <c r="AE275" s="39"/>
      <c r="AF275" s="39"/>
      <c r="AG275" s="39"/>
      <c r="AH275" s="34"/>
      <c r="AI275" s="39"/>
      <c r="AJ275" s="39"/>
      <c r="AK275" s="43"/>
      <c r="AL275" s="38"/>
      <c r="AM275" s="40"/>
      <c r="AN275" s="40"/>
      <c r="AO275" s="40"/>
      <c r="AP275" s="40"/>
      <c r="AQ275" s="39"/>
      <c r="AR275" s="39"/>
      <c r="AS275" s="39"/>
      <c r="AT275" s="39"/>
      <c r="AU275" s="39"/>
    </row>
    <row r="276" spans="1:47" s="26" customFormat="1" ht="39" customHeight="1" x14ac:dyDescent="0.25">
      <c r="A276" s="65" t="e">
        <f>VLOOKUP(D276,'Active-Bldg List ref'!$A:$E,4,FALSE)</f>
        <v>#N/A</v>
      </c>
      <c r="B276" s="65" t="e">
        <f>VLOOKUP(D276,'Active-Bldg List ref'!$A:$E,5,FALSE)</f>
        <v>#N/A</v>
      </c>
      <c r="C276" s="65" t="e">
        <f>VLOOKUP(D276,'Active-Bldg List ref'!$A:$B,2,FALSE)</f>
        <v>#N/A</v>
      </c>
      <c r="D276" s="65" t="e">
        <f>INDEX('Active-Bldg List ref'!$A:$A,MATCH(R276,'Active-Bldg List ref'!$C:$C,0))</f>
        <v>#N/A</v>
      </c>
      <c r="E276" s="65" t="e">
        <f>INDEX('Equip Group &amp; Type ref'!D:D,MATCH(U276,'Equip Group &amp; Type ref'!E:E,0))</f>
        <v>#N/A</v>
      </c>
      <c r="F276" s="66" t="e">
        <f>INDEX('Equip Group &amp; Type ref'!F:F,MATCH(V276,'Equip Group &amp; Type ref'!G:G,0))</f>
        <v>#N/A</v>
      </c>
      <c r="G276" s="83"/>
      <c r="H276" s="69" t="e">
        <f>INDEX('Equip Group &amp; Type ref'!$F:$H,MATCH(F276,'Equip Group &amp; Type ref'!$F:$F,0),MATCH(A276,'Equip Group &amp; Type ref'!$2:$2,0))</f>
        <v>#N/A</v>
      </c>
      <c r="I276" s="70" t="e">
        <f>VLOOKUP(F276,'Equip Group &amp; Type ref'!F:H,6,FALSE)</f>
        <v>#N/A</v>
      </c>
      <c r="J276" s="71" t="e">
        <f>CONCATENATE(D276,":",VLOOKUP(F276,'Equip Group &amp; Type ref'!F:G,2,FALSE),":",$W276)</f>
        <v>#N/A</v>
      </c>
      <c r="K276" s="84" t="e">
        <f t="shared" si="11"/>
        <v>#N/A</v>
      </c>
      <c r="L276" s="70" t="e">
        <f>INDEX('MFR_List ref'!$A:$A,MATCH($Z276,'MFR_List ref'!$B:$B,0))</f>
        <v>#N/A</v>
      </c>
      <c r="M276" s="76" t="e">
        <f t="shared" si="10"/>
        <v>#N/A</v>
      </c>
      <c r="N276" s="78"/>
      <c r="O276" s="85"/>
      <c r="P276" s="86"/>
      <c r="Q276" s="74"/>
      <c r="R276" s="35"/>
      <c r="S276" s="36"/>
      <c r="T276" s="98"/>
      <c r="U276" s="37"/>
      <c r="V276" s="37"/>
      <c r="W276" s="38"/>
      <c r="X276" s="38"/>
      <c r="Y276" s="38"/>
      <c r="Z276" s="35"/>
      <c r="AA276" s="40"/>
      <c r="AB276" s="41"/>
      <c r="AC276" s="42"/>
      <c r="AD276" s="34"/>
      <c r="AE276" s="39"/>
      <c r="AF276" s="39"/>
      <c r="AG276" s="39"/>
      <c r="AH276" s="34"/>
      <c r="AI276" s="39"/>
      <c r="AJ276" s="39"/>
      <c r="AK276" s="43"/>
      <c r="AL276" s="38"/>
      <c r="AM276" s="40"/>
      <c r="AN276" s="40"/>
      <c r="AO276" s="40"/>
      <c r="AP276" s="40"/>
      <c r="AQ276" s="39"/>
      <c r="AR276" s="39"/>
      <c r="AS276" s="39"/>
      <c r="AT276" s="39"/>
      <c r="AU276" s="39"/>
    </row>
    <row r="277" spans="1:47" s="26" customFormat="1" ht="39" customHeight="1" x14ac:dyDescent="0.25">
      <c r="A277" s="65" t="e">
        <f>VLOOKUP(D277,'Active-Bldg List ref'!$A:$E,4,FALSE)</f>
        <v>#N/A</v>
      </c>
      <c r="B277" s="65" t="e">
        <f>VLOOKUP(D277,'Active-Bldg List ref'!$A:$E,5,FALSE)</f>
        <v>#N/A</v>
      </c>
      <c r="C277" s="65" t="e">
        <f>VLOOKUP(D277,'Active-Bldg List ref'!$A:$B,2,FALSE)</f>
        <v>#N/A</v>
      </c>
      <c r="D277" s="65" t="e">
        <f>INDEX('Active-Bldg List ref'!$A:$A,MATCH(R277,'Active-Bldg List ref'!$C:$C,0))</f>
        <v>#N/A</v>
      </c>
      <c r="E277" s="65" t="e">
        <f>INDEX('Equip Group &amp; Type ref'!D:D,MATCH(U277,'Equip Group &amp; Type ref'!E:E,0))</f>
        <v>#N/A</v>
      </c>
      <c r="F277" s="66" t="e">
        <f>INDEX('Equip Group &amp; Type ref'!F:F,MATCH(V277,'Equip Group &amp; Type ref'!G:G,0))</f>
        <v>#N/A</v>
      </c>
      <c r="G277" s="83"/>
      <c r="H277" s="69" t="e">
        <f>INDEX('Equip Group &amp; Type ref'!$F:$H,MATCH(F277,'Equip Group &amp; Type ref'!$F:$F,0),MATCH(A277,'Equip Group &amp; Type ref'!$2:$2,0))</f>
        <v>#N/A</v>
      </c>
      <c r="I277" s="70" t="e">
        <f>VLOOKUP(F277,'Equip Group &amp; Type ref'!F:H,6,FALSE)</f>
        <v>#N/A</v>
      </c>
      <c r="J277" s="71" t="e">
        <f>CONCATENATE(D277,":",VLOOKUP(F277,'Equip Group &amp; Type ref'!F:G,2,FALSE),":",$W277)</f>
        <v>#N/A</v>
      </c>
      <c r="K277" s="84" t="e">
        <f t="shared" si="11"/>
        <v>#N/A</v>
      </c>
      <c r="L277" s="70" t="e">
        <f>INDEX('MFR_List ref'!$A:$A,MATCH($Z277,'MFR_List ref'!$B:$B,0))</f>
        <v>#N/A</v>
      </c>
      <c r="M277" s="76" t="e">
        <f t="shared" si="10"/>
        <v>#N/A</v>
      </c>
      <c r="N277" s="78"/>
      <c r="O277" s="85"/>
      <c r="P277" s="86"/>
      <c r="Q277" s="74"/>
      <c r="R277" s="35"/>
      <c r="S277" s="36"/>
      <c r="T277" s="98"/>
      <c r="U277" s="37"/>
      <c r="V277" s="37"/>
      <c r="W277" s="38"/>
      <c r="X277" s="38"/>
      <c r="Y277" s="38"/>
      <c r="Z277" s="35"/>
      <c r="AA277" s="40"/>
      <c r="AB277" s="41"/>
      <c r="AC277" s="42"/>
      <c r="AD277" s="34"/>
      <c r="AE277" s="39"/>
      <c r="AF277" s="39"/>
      <c r="AG277" s="39"/>
      <c r="AH277" s="34"/>
      <c r="AI277" s="39"/>
      <c r="AJ277" s="39"/>
      <c r="AK277" s="43"/>
      <c r="AL277" s="38"/>
      <c r="AM277" s="40"/>
      <c r="AN277" s="40"/>
      <c r="AO277" s="40"/>
      <c r="AP277" s="40"/>
      <c r="AQ277" s="39"/>
      <c r="AR277" s="39"/>
      <c r="AS277" s="39"/>
      <c r="AT277" s="39"/>
      <c r="AU277" s="39"/>
    </row>
    <row r="278" spans="1:47" s="26" customFormat="1" ht="39" customHeight="1" x14ac:dyDescent="0.25">
      <c r="A278" s="65" t="e">
        <f>VLOOKUP(D278,'Active-Bldg List ref'!$A:$E,4,FALSE)</f>
        <v>#N/A</v>
      </c>
      <c r="B278" s="65" t="e">
        <f>VLOOKUP(D278,'Active-Bldg List ref'!$A:$E,5,FALSE)</f>
        <v>#N/A</v>
      </c>
      <c r="C278" s="65" t="e">
        <f>VLOOKUP(D278,'Active-Bldg List ref'!$A:$B,2,FALSE)</f>
        <v>#N/A</v>
      </c>
      <c r="D278" s="65" t="e">
        <f>INDEX('Active-Bldg List ref'!$A:$A,MATCH(R278,'Active-Bldg List ref'!$C:$C,0))</f>
        <v>#N/A</v>
      </c>
      <c r="E278" s="65" t="e">
        <f>INDEX('Equip Group &amp; Type ref'!D:D,MATCH(U278,'Equip Group &amp; Type ref'!E:E,0))</f>
        <v>#N/A</v>
      </c>
      <c r="F278" s="66" t="e">
        <f>INDEX('Equip Group &amp; Type ref'!F:F,MATCH(V278,'Equip Group &amp; Type ref'!G:G,0))</f>
        <v>#N/A</v>
      </c>
      <c r="G278" s="83"/>
      <c r="H278" s="69" t="e">
        <f>INDEX('Equip Group &amp; Type ref'!$F:$H,MATCH(F278,'Equip Group &amp; Type ref'!$F:$F,0),MATCH(A278,'Equip Group &amp; Type ref'!$2:$2,0))</f>
        <v>#N/A</v>
      </c>
      <c r="I278" s="70" t="e">
        <f>VLOOKUP(F278,'Equip Group &amp; Type ref'!F:H,6,FALSE)</f>
        <v>#N/A</v>
      </c>
      <c r="J278" s="71" t="e">
        <f>CONCATENATE(D278,":",VLOOKUP(F278,'Equip Group &amp; Type ref'!F:G,2,FALSE),":",$W278)</f>
        <v>#N/A</v>
      </c>
      <c r="K278" s="84" t="e">
        <f t="shared" si="11"/>
        <v>#N/A</v>
      </c>
      <c r="L278" s="70" t="e">
        <f>INDEX('MFR_List ref'!$A:$A,MATCH($Z278,'MFR_List ref'!$B:$B,0))</f>
        <v>#N/A</v>
      </c>
      <c r="M278" s="76" t="e">
        <f t="shared" si="10"/>
        <v>#N/A</v>
      </c>
      <c r="N278" s="78"/>
      <c r="O278" s="85"/>
      <c r="P278" s="86"/>
      <c r="Q278" s="74"/>
      <c r="R278" s="35"/>
      <c r="S278" s="36"/>
      <c r="T278" s="98"/>
      <c r="U278" s="37"/>
      <c r="V278" s="37"/>
      <c r="W278" s="38"/>
      <c r="X278" s="38"/>
      <c r="Y278" s="38"/>
      <c r="Z278" s="35"/>
      <c r="AA278" s="40"/>
      <c r="AB278" s="41"/>
      <c r="AC278" s="42"/>
      <c r="AD278" s="34"/>
      <c r="AE278" s="39"/>
      <c r="AF278" s="39"/>
      <c r="AG278" s="39"/>
      <c r="AH278" s="34"/>
      <c r="AI278" s="39"/>
      <c r="AJ278" s="39"/>
      <c r="AK278" s="43"/>
      <c r="AL278" s="38"/>
      <c r="AM278" s="40"/>
      <c r="AN278" s="40"/>
      <c r="AO278" s="40"/>
      <c r="AP278" s="40"/>
      <c r="AQ278" s="39"/>
      <c r="AR278" s="39"/>
      <c r="AS278" s="39"/>
      <c r="AT278" s="39"/>
      <c r="AU278" s="39"/>
    </row>
    <row r="279" spans="1:47" s="26" customFormat="1" ht="39" customHeight="1" x14ac:dyDescent="0.25">
      <c r="A279" s="65" t="e">
        <f>VLOOKUP(D279,'Active-Bldg List ref'!$A:$E,4,FALSE)</f>
        <v>#N/A</v>
      </c>
      <c r="B279" s="65" t="e">
        <f>VLOOKUP(D279,'Active-Bldg List ref'!$A:$E,5,FALSE)</f>
        <v>#N/A</v>
      </c>
      <c r="C279" s="65" t="e">
        <f>VLOOKUP(D279,'Active-Bldg List ref'!$A:$B,2,FALSE)</f>
        <v>#N/A</v>
      </c>
      <c r="D279" s="65" t="e">
        <f>INDEX('Active-Bldg List ref'!$A:$A,MATCH(R279,'Active-Bldg List ref'!$C:$C,0))</f>
        <v>#N/A</v>
      </c>
      <c r="E279" s="65" t="e">
        <f>INDEX('Equip Group &amp; Type ref'!D:D,MATCH(U279,'Equip Group &amp; Type ref'!E:E,0))</f>
        <v>#N/A</v>
      </c>
      <c r="F279" s="66" t="e">
        <f>INDEX('Equip Group &amp; Type ref'!F:F,MATCH(V279,'Equip Group &amp; Type ref'!G:G,0))</f>
        <v>#N/A</v>
      </c>
      <c r="G279" s="83"/>
      <c r="H279" s="69" t="e">
        <f>INDEX('Equip Group &amp; Type ref'!$F:$H,MATCH(F279,'Equip Group &amp; Type ref'!$F:$F,0),MATCH(A279,'Equip Group &amp; Type ref'!$2:$2,0))</f>
        <v>#N/A</v>
      </c>
      <c r="I279" s="70" t="e">
        <f>VLOOKUP(F279,'Equip Group &amp; Type ref'!F:H,6,FALSE)</f>
        <v>#N/A</v>
      </c>
      <c r="J279" s="71" t="e">
        <f>CONCATENATE(D279,":",VLOOKUP(F279,'Equip Group &amp; Type ref'!F:G,2,FALSE),":",$W279)</f>
        <v>#N/A</v>
      </c>
      <c r="K279" s="84" t="e">
        <f t="shared" si="11"/>
        <v>#N/A</v>
      </c>
      <c r="L279" s="70" t="e">
        <f>INDEX('MFR_List ref'!$A:$A,MATCH($Z279,'MFR_List ref'!$B:$B,0))</f>
        <v>#N/A</v>
      </c>
      <c r="M279" s="76" t="e">
        <f t="shared" si="10"/>
        <v>#N/A</v>
      </c>
      <c r="N279" s="78"/>
      <c r="O279" s="85"/>
      <c r="P279" s="86"/>
      <c r="Q279" s="74"/>
      <c r="R279" s="35"/>
      <c r="S279" s="36"/>
      <c r="T279" s="98"/>
      <c r="U279" s="37"/>
      <c r="V279" s="37"/>
      <c r="W279" s="38"/>
      <c r="X279" s="38"/>
      <c r="Y279" s="38"/>
      <c r="Z279" s="35"/>
      <c r="AA279" s="40"/>
      <c r="AB279" s="41"/>
      <c r="AC279" s="42"/>
      <c r="AD279" s="34"/>
      <c r="AE279" s="39"/>
      <c r="AF279" s="39"/>
      <c r="AG279" s="39"/>
      <c r="AH279" s="34"/>
      <c r="AI279" s="39"/>
      <c r="AJ279" s="39"/>
      <c r="AK279" s="43"/>
      <c r="AL279" s="38"/>
      <c r="AM279" s="40"/>
      <c r="AN279" s="40"/>
      <c r="AO279" s="40"/>
      <c r="AP279" s="40"/>
      <c r="AQ279" s="39"/>
      <c r="AR279" s="39"/>
      <c r="AS279" s="39"/>
      <c r="AT279" s="39"/>
      <c r="AU279" s="39"/>
    </row>
    <row r="280" spans="1:47" s="26" customFormat="1" ht="39" customHeight="1" x14ac:dyDescent="0.25">
      <c r="A280" s="65" t="e">
        <f>VLOOKUP(D280,'Active-Bldg List ref'!$A:$E,4,FALSE)</f>
        <v>#N/A</v>
      </c>
      <c r="B280" s="65" t="e">
        <f>VLOOKUP(D280,'Active-Bldg List ref'!$A:$E,5,FALSE)</f>
        <v>#N/A</v>
      </c>
      <c r="C280" s="65" t="e">
        <f>VLOOKUP(D280,'Active-Bldg List ref'!$A:$B,2,FALSE)</f>
        <v>#N/A</v>
      </c>
      <c r="D280" s="65" t="e">
        <f>INDEX('Active-Bldg List ref'!$A:$A,MATCH(R280,'Active-Bldg List ref'!$C:$C,0))</f>
        <v>#N/A</v>
      </c>
      <c r="E280" s="65" t="e">
        <f>INDEX('Equip Group &amp; Type ref'!D:D,MATCH(U280,'Equip Group &amp; Type ref'!E:E,0))</f>
        <v>#N/A</v>
      </c>
      <c r="F280" s="66" t="e">
        <f>INDEX('Equip Group &amp; Type ref'!F:F,MATCH(V280,'Equip Group &amp; Type ref'!G:G,0))</f>
        <v>#N/A</v>
      </c>
      <c r="G280" s="83"/>
      <c r="H280" s="69" t="e">
        <f>INDEX('Equip Group &amp; Type ref'!$F:$H,MATCH(F280,'Equip Group &amp; Type ref'!$F:$F,0),MATCH(A280,'Equip Group &amp; Type ref'!$2:$2,0))</f>
        <v>#N/A</v>
      </c>
      <c r="I280" s="70" t="e">
        <f>VLOOKUP(F280,'Equip Group &amp; Type ref'!F:H,6,FALSE)</f>
        <v>#N/A</v>
      </c>
      <c r="J280" s="71" t="e">
        <f>CONCATENATE(D280,":",VLOOKUP(F280,'Equip Group &amp; Type ref'!F:G,2,FALSE),":",$W280)</f>
        <v>#N/A</v>
      </c>
      <c r="K280" s="84" t="e">
        <f t="shared" si="11"/>
        <v>#N/A</v>
      </c>
      <c r="L280" s="70" t="e">
        <f>INDEX('MFR_List ref'!$A:$A,MATCH($Z280,'MFR_List ref'!$B:$B,0))</f>
        <v>#N/A</v>
      </c>
      <c r="M280" s="76" t="e">
        <f t="shared" si="10"/>
        <v>#N/A</v>
      </c>
      <c r="N280" s="78"/>
      <c r="O280" s="85"/>
      <c r="P280" s="86"/>
      <c r="Q280" s="74"/>
      <c r="R280" s="35"/>
      <c r="S280" s="36"/>
      <c r="T280" s="98"/>
      <c r="U280" s="37"/>
      <c r="V280" s="37"/>
      <c r="W280" s="38"/>
      <c r="X280" s="38"/>
      <c r="Y280" s="38"/>
      <c r="Z280" s="35"/>
      <c r="AA280" s="40"/>
      <c r="AB280" s="41"/>
      <c r="AC280" s="42"/>
      <c r="AD280" s="34"/>
      <c r="AE280" s="39"/>
      <c r="AF280" s="39"/>
      <c r="AG280" s="39"/>
      <c r="AH280" s="34"/>
      <c r="AI280" s="39"/>
      <c r="AJ280" s="39"/>
      <c r="AK280" s="43"/>
      <c r="AL280" s="38"/>
      <c r="AM280" s="40"/>
      <c r="AN280" s="40"/>
      <c r="AO280" s="40"/>
      <c r="AP280" s="40"/>
      <c r="AQ280" s="39"/>
      <c r="AR280" s="39"/>
      <c r="AS280" s="39"/>
      <c r="AT280" s="39"/>
      <c r="AU280" s="39"/>
    </row>
    <row r="281" spans="1:47" s="26" customFormat="1" ht="39" customHeight="1" x14ac:dyDescent="0.25">
      <c r="A281" s="65" t="e">
        <f>VLOOKUP(D281,'Active-Bldg List ref'!$A:$E,4,FALSE)</f>
        <v>#N/A</v>
      </c>
      <c r="B281" s="65" t="e">
        <f>VLOOKUP(D281,'Active-Bldg List ref'!$A:$E,5,FALSE)</f>
        <v>#N/A</v>
      </c>
      <c r="C281" s="65" t="e">
        <f>VLOOKUP(D281,'Active-Bldg List ref'!$A:$B,2,FALSE)</f>
        <v>#N/A</v>
      </c>
      <c r="D281" s="65" t="e">
        <f>INDEX('Active-Bldg List ref'!$A:$A,MATCH(R281,'Active-Bldg List ref'!$C:$C,0))</f>
        <v>#N/A</v>
      </c>
      <c r="E281" s="65" t="e">
        <f>INDEX('Equip Group &amp; Type ref'!D:D,MATCH(U281,'Equip Group &amp; Type ref'!E:E,0))</f>
        <v>#N/A</v>
      </c>
      <c r="F281" s="66" t="e">
        <f>INDEX('Equip Group &amp; Type ref'!F:F,MATCH(V281,'Equip Group &amp; Type ref'!G:G,0))</f>
        <v>#N/A</v>
      </c>
      <c r="G281" s="83"/>
      <c r="H281" s="69" t="e">
        <f>INDEX('Equip Group &amp; Type ref'!$F:$H,MATCH(F281,'Equip Group &amp; Type ref'!$F:$F,0),MATCH(A281,'Equip Group &amp; Type ref'!$2:$2,0))</f>
        <v>#N/A</v>
      </c>
      <c r="I281" s="70" t="e">
        <f>VLOOKUP(F281,'Equip Group &amp; Type ref'!F:H,6,FALSE)</f>
        <v>#N/A</v>
      </c>
      <c r="J281" s="71" t="e">
        <f>CONCATENATE(D281,":",VLOOKUP(F281,'Equip Group &amp; Type ref'!F:G,2,FALSE),":",$W281)</f>
        <v>#N/A</v>
      </c>
      <c r="K281" s="84" t="e">
        <f t="shared" si="11"/>
        <v>#N/A</v>
      </c>
      <c r="L281" s="70" t="e">
        <f>INDEX('MFR_List ref'!$A:$A,MATCH($Z281,'MFR_List ref'!$B:$B,0))</f>
        <v>#N/A</v>
      </c>
      <c r="M281" s="76" t="e">
        <f t="shared" si="10"/>
        <v>#N/A</v>
      </c>
      <c r="N281" s="78"/>
      <c r="O281" s="85"/>
      <c r="P281" s="86"/>
      <c r="Q281" s="74"/>
      <c r="R281" s="35"/>
      <c r="S281" s="36"/>
      <c r="T281" s="98"/>
      <c r="U281" s="37"/>
      <c r="V281" s="37"/>
      <c r="W281" s="38"/>
      <c r="X281" s="38"/>
      <c r="Y281" s="38"/>
      <c r="Z281" s="35"/>
      <c r="AA281" s="40"/>
      <c r="AB281" s="41"/>
      <c r="AC281" s="42"/>
      <c r="AD281" s="34"/>
      <c r="AE281" s="39"/>
      <c r="AF281" s="39"/>
      <c r="AG281" s="39"/>
      <c r="AH281" s="34"/>
      <c r="AI281" s="39"/>
      <c r="AJ281" s="39"/>
      <c r="AK281" s="43"/>
      <c r="AL281" s="38"/>
      <c r="AM281" s="40"/>
      <c r="AN281" s="40"/>
      <c r="AO281" s="40"/>
      <c r="AP281" s="40"/>
      <c r="AQ281" s="39"/>
      <c r="AR281" s="39"/>
      <c r="AS281" s="39"/>
      <c r="AT281" s="39"/>
      <c r="AU281" s="39"/>
    </row>
    <row r="282" spans="1:47" s="26" customFormat="1" ht="39" customHeight="1" x14ac:dyDescent="0.25">
      <c r="A282" s="65" t="e">
        <f>VLOOKUP(D282,'Active-Bldg List ref'!$A:$E,4,FALSE)</f>
        <v>#N/A</v>
      </c>
      <c r="B282" s="65" t="e">
        <f>VLOOKUP(D282,'Active-Bldg List ref'!$A:$E,5,FALSE)</f>
        <v>#N/A</v>
      </c>
      <c r="C282" s="65" t="e">
        <f>VLOOKUP(D282,'Active-Bldg List ref'!$A:$B,2,FALSE)</f>
        <v>#N/A</v>
      </c>
      <c r="D282" s="65" t="e">
        <f>INDEX('Active-Bldg List ref'!$A:$A,MATCH(R282,'Active-Bldg List ref'!$C:$C,0))</f>
        <v>#N/A</v>
      </c>
      <c r="E282" s="65" t="e">
        <f>INDEX('Equip Group &amp; Type ref'!D:D,MATCH(U282,'Equip Group &amp; Type ref'!E:E,0))</f>
        <v>#N/A</v>
      </c>
      <c r="F282" s="66" t="e">
        <f>INDEX('Equip Group &amp; Type ref'!F:F,MATCH(V282,'Equip Group &amp; Type ref'!G:G,0))</f>
        <v>#N/A</v>
      </c>
      <c r="G282" s="83"/>
      <c r="H282" s="69" t="e">
        <f>INDEX('Equip Group &amp; Type ref'!$F:$H,MATCH(F282,'Equip Group &amp; Type ref'!$F:$F,0),MATCH(A282,'Equip Group &amp; Type ref'!$2:$2,0))</f>
        <v>#N/A</v>
      </c>
      <c r="I282" s="70" t="e">
        <f>VLOOKUP(F282,'Equip Group &amp; Type ref'!F:H,6,FALSE)</f>
        <v>#N/A</v>
      </c>
      <c r="J282" s="71" t="e">
        <f>CONCATENATE(D282,":",VLOOKUP(F282,'Equip Group &amp; Type ref'!F:G,2,FALSE),":",$W282)</f>
        <v>#N/A</v>
      </c>
      <c r="K282" s="84" t="e">
        <f t="shared" si="11"/>
        <v>#N/A</v>
      </c>
      <c r="L282" s="70" t="e">
        <f>INDEX('MFR_List ref'!$A:$A,MATCH($Z282,'MFR_List ref'!$B:$B,0))</f>
        <v>#N/A</v>
      </c>
      <c r="M282" s="76" t="e">
        <f t="shared" si="10"/>
        <v>#N/A</v>
      </c>
      <c r="N282" s="78"/>
      <c r="O282" s="85"/>
      <c r="P282" s="86"/>
      <c r="Q282" s="74"/>
      <c r="R282" s="35"/>
      <c r="S282" s="36"/>
      <c r="T282" s="98"/>
      <c r="U282" s="37"/>
      <c r="V282" s="37"/>
      <c r="W282" s="38"/>
      <c r="X282" s="38"/>
      <c r="Y282" s="38"/>
      <c r="Z282" s="35"/>
      <c r="AA282" s="40"/>
      <c r="AB282" s="41"/>
      <c r="AC282" s="42"/>
      <c r="AD282" s="34"/>
      <c r="AE282" s="39"/>
      <c r="AF282" s="39"/>
      <c r="AG282" s="39"/>
      <c r="AH282" s="34"/>
      <c r="AI282" s="39"/>
      <c r="AJ282" s="39"/>
      <c r="AK282" s="43"/>
      <c r="AL282" s="38"/>
      <c r="AM282" s="40"/>
      <c r="AN282" s="40"/>
      <c r="AO282" s="40"/>
      <c r="AP282" s="40"/>
      <c r="AQ282" s="39"/>
      <c r="AR282" s="39"/>
      <c r="AS282" s="39"/>
      <c r="AT282" s="39"/>
      <c r="AU282" s="39"/>
    </row>
    <row r="283" spans="1:47" s="26" customFormat="1" ht="39" customHeight="1" x14ac:dyDescent="0.25">
      <c r="A283" s="65" t="e">
        <f>VLOOKUP(D283,'Active-Bldg List ref'!$A:$E,4,FALSE)</f>
        <v>#N/A</v>
      </c>
      <c r="B283" s="65" t="e">
        <f>VLOOKUP(D283,'Active-Bldg List ref'!$A:$E,5,FALSE)</f>
        <v>#N/A</v>
      </c>
      <c r="C283" s="65" t="e">
        <f>VLOOKUP(D283,'Active-Bldg List ref'!$A:$B,2,FALSE)</f>
        <v>#N/A</v>
      </c>
      <c r="D283" s="65" t="e">
        <f>INDEX('Active-Bldg List ref'!$A:$A,MATCH(R283,'Active-Bldg List ref'!$C:$C,0))</f>
        <v>#N/A</v>
      </c>
      <c r="E283" s="65" t="e">
        <f>INDEX('Equip Group &amp; Type ref'!D:D,MATCH(U283,'Equip Group &amp; Type ref'!E:E,0))</f>
        <v>#N/A</v>
      </c>
      <c r="F283" s="66" t="e">
        <f>INDEX('Equip Group &amp; Type ref'!F:F,MATCH(V283,'Equip Group &amp; Type ref'!G:G,0))</f>
        <v>#N/A</v>
      </c>
      <c r="G283" s="83"/>
      <c r="H283" s="69" t="e">
        <f>INDEX('Equip Group &amp; Type ref'!$F:$H,MATCH(F283,'Equip Group &amp; Type ref'!$F:$F,0),MATCH(A283,'Equip Group &amp; Type ref'!$2:$2,0))</f>
        <v>#N/A</v>
      </c>
      <c r="I283" s="70" t="e">
        <f>VLOOKUP(F283,'Equip Group &amp; Type ref'!F:H,6,FALSE)</f>
        <v>#N/A</v>
      </c>
      <c r="J283" s="71" t="e">
        <f>CONCATENATE(D283,":",VLOOKUP(F283,'Equip Group &amp; Type ref'!F:G,2,FALSE),":",$W283)</f>
        <v>#N/A</v>
      </c>
      <c r="K283" s="84" t="e">
        <f t="shared" si="11"/>
        <v>#N/A</v>
      </c>
      <c r="L283" s="70" t="e">
        <f>INDEX('MFR_List ref'!$A:$A,MATCH($Z283,'MFR_List ref'!$B:$B,0))</f>
        <v>#N/A</v>
      </c>
      <c r="M283" s="76" t="e">
        <f t="shared" si="10"/>
        <v>#N/A</v>
      </c>
      <c r="N283" s="78"/>
      <c r="O283" s="85"/>
      <c r="P283" s="86"/>
      <c r="Q283" s="74"/>
      <c r="R283" s="35"/>
      <c r="S283" s="36"/>
      <c r="T283" s="98"/>
      <c r="U283" s="37"/>
      <c r="V283" s="37"/>
      <c r="W283" s="38"/>
      <c r="X283" s="38"/>
      <c r="Y283" s="38"/>
      <c r="Z283" s="35"/>
      <c r="AA283" s="40"/>
      <c r="AB283" s="41"/>
      <c r="AC283" s="42"/>
      <c r="AD283" s="34"/>
      <c r="AE283" s="39"/>
      <c r="AF283" s="39"/>
      <c r="AG283" s="39"/>
      <c r="AH283" s="34"/>
      <c r="AI283" s="39"/>
      <c r="AJ283" s="39"/>
      <c r="AK283" s="43"/>
      <c r="AL283" s="38"/>
      <c r="AM283" s="40"/>
      <c r="AN283" s="40"/>
      <c r="AO283" s="40"/>
      <c r="AP283" s="40"/>
      <c r="AQ283" s="39"/>
      <c r="AR283" s="39"/>
      <c r="AS283" s="39"/>
      <c r="AT283" s="39"/>
      <c r="AU283" s="39"/>
    </row>
    <row r="284" spans="1:47" s="26" customFormat="1" ht="39" customHeight="1" x14ac:dyDescent="0.25">
      <c r="A284" s="65" t="e">
        <f>VLOOKUP(D284,'Active-Bldg List ref'!$A:$E,4,FALSE)</f>
        <v>#N/A</v>
      </c>
      <c r="B284" s="65" t="e">
        <f>VLOOKUP(D284,'Active-Bldg List ref'!$A:$E,5,FALSE)</f>
        <v>#N/A</v>
      </c>
      <c r="C284" s="65" t="e">
        <f>VLOOKUP(D284,'Active-Bldg List ref'!$A:$B,2,FALSE)</f>
        <v>#N/A</v>
      </c>
      <c r="D284" s="65" t="e">
        <f>INDEX('Active-Bldg List ref'!$A:$A,MATCH(R284,'Active-Bldg List ref'!$C:$C,0))</f>
        <v>#N/A</v>
      </c>
      <c r="E284" s="65" t="e">
        <f>INDEX('Equip Group &amp; Type ref'!D:D,MATCH(U284,'Equip Group &amp; Type ref'!E:E,0))</f>
        <v>#N/A</v>
      </c>
      <c r="F284" s="66" t="e">
        <f>INDEX('Equip Group &amp; Type ref'!F:F,MATCH(V284,'Equip Group &amp; Type ref'!G:G,0))</f>
        <v>#N/A</v>
      </c>
      <c r="G284" s="83"/>
      <c r="H284" s="69" t="e">
        <f>INDEX('Equip Group &amp; Type ref'!$F:$H,MATCH(F284,'Equip Group &amp; Type ref'!$F:$F,0),MATCH(A284,'Equip Group &amp; Type ref'!$2:$2,0))</f>
        <v>#N/A</v>
      </c>
      <c r="I284" s="70" t="e">
        <f>VLOOKUP(F284,'Equip Group &amp; Type ref'!F:H,6,FALSE)</f>
        <v>#N/A</v>
      </c>
      <c r="J284" s="71" t="e">
        <f>CONCATENATE(D284,":",VLOOKUP(F284,'Equip Group &amp; Type ref'!F:G,2,FALSE),":",$W284)</f>
        <v>#N/A</v>
      </c>
      <c r="K284" s="84" t="e">
        <f t="shared" si="11"/>
        <v>#N/A</v>
      </c>
      <c r="L284" s="70" t="e">
        <f>INDEX('MFR_List ref'!$A:$A,MATCH($Z284,'MFR_List ref'!$B:$B,0))</f>
        <v>#N/A</v>
      </c>
      <c r="M284" s="76" t="e">
        <f t="shared" si="10"/>
        <v>#N/A</v>
      </c>
      <c r="N284" s="78"/>
      <c r="O284" s="85"/>
      <c r="P284" s="86"/>
      <c r="Q284" s="74"/>
      <c r="R284" s="35"/>
      <c r="S284" s="36"/>
      <c r="T284" s="98"/>
      <c r="U284" s="37"/>
      <c r="V284" s="37"/>
      <c r="W284" s="38"/>
      <c r="X284" s="38"/>
      <c r="Y284" s="38"/>
      <c r="Z284" s="35"/>
      <c r="AA284" s="40"/>
      <c r="AB284" s="41"/>
      <c r="AC284" s="42"/>
      <c r="AD284" s="34"/>
      <c r="AE284" s="39"/>
      <c r="AF284" s="39"/>
      <c r="AG284" s="39"/>
      <c r="AH284" s="34"/>
      <c r="AI284" s="39"/>
      <c r="AJ284" s="39"/>
      <c r="AK284" s="43"/>
      <c r="AL284" s="38"/>
      <c r="AM284" s="40"/>
      <c r="AN284" s="40"/>
      <c r="AO284" s="40"/>
      <c r="AP284" s="40"/>
      <c r="AQ284" s="39"/>
      <c r="AR284" s="39"/>
      <c r="AS284" s="39"/>
      <c r="AT284" s="39"/>
      <c r="AU284" s="39"/>
    </row>
    <row r="285" spans="1:47" s="26" customFormat="1" ht="39" customHeight="1" x14ac:dyDescent="0.25">
      <c r="A285" s="65" t="e">
        <f>VLOOKUP(D285,'Active-Bldg List ref'!$A:$E,4,FALSE)</f>
        <v>#N/A</v>
      </c>
      <c r="B285" s="65" t="e">
        <f>VLOOKUP(D285,'Active-Bldg List ref'!$A:$E,5,FALSE)</f>
        <v>#N/A</v>
      </c>
      <c r="C285" s="65" t="e">
        <f>VLOOKUP(D285,'Active-Bldg List ref'!$A:$B,2,FALSE)</f>
        <v>#N/A</v>
      </c>
      <c r="D285" s="65" t="e">
        <f>INDEX('Active-Bldg List ref'!$A:$A,MATCH(R285,'Active-Bldg List ref'!$C:$C,0))</f>
        <v>#N/A</v>
      </c>
      <c r="E285" s="65" t="e">
        <f>INDEX('Equip Group &amp; Type ref'!D:D,MATCH(U285,'Equip Group &amp; Type ref'!E:E,0))</f>
        <v>#N/A</v>
      </c>
      <c r="F285" s="66" t="e">
        <f>INDEX('Equip Group &amp; Type ref'!F:F,MATCH(V285,'Equip Group &amp; Type ref'!G:G,0))</f>
        <v>#N/A</v>
      </c>
      <c r="G285" s="83"/>
      <c r="H285" s="69" t="e">
        <f>INDEX('Equip Group &amp; Type ref'!$F:$H,MATCH(F285,'Equip Group &amp; Type ref'!$F:$F,0),MATCH(A285,'Equip Group &amp; Type ref'!$2:$2,0))</f>
        <v>#N/A</v>
      </c>
      <c r="I285" s="70" t="e">
        <f>VLOOKUP(F285,'Equip Group &amp; Type ref'!F:H,6,FALSE)</f>
        <v>#N/A</v>
      </c>
      <c r="J285" s="71" t="e">
        <f>CONCATENATE(D285,":",VLOOKUP(F285,'Equip Group &amp; Type ref'!F:G,2,FALSE),":",$W285)</f>
        <v>#N/A</v>
      </c>
      <c r="K285" s="84" t="e">
        <f t="shared" si="11"/>
        <v>#N/A</v>
      </c>
      <c r="L285" s="70" t="e">
        <f>INDEX('MFR_List ref'!$A:$A,MATCH($Z285,'MFR_List ref'!$B:$B,0))</f>
        <v>#N/A</v>
      </c>
      <c r="M285" s="76" t="e">
        <f t="shared" si="10"/>
        <v>#N/A</v>
      </c>
      <c r="N285" s="78"/>
      <c r="O285" s="85"/>
      <c r="P285" s="86"/>
      <c r="Q285" s="74"/>
      <c r="R285" s="35"/>
      <c r="S285" s="36"/>
      <c r="T285" s="98"/>
      <c r="U285" s="37"/>
      <c r="V285" s="37"/>
      <c r="W285" s="38"/>
      <c r="X285" s="38"/>
      <c r="Y285" s="38"/>
      <c r="Z285" s="35"/>
      <c r="AA285" s="40"/>
      <c r="AB285" s="41"/>
      <c r="AC285" s="42"/>
      <c r="AD285" s="34"/>
      <c r="AE285" s="39"/>
      <c r="AF285" s="39"/>
      <c r="AG285" s="39"/>
      <c r="AH285" s="34"/>
      <c r="AI285" s="39"/>
      <c r="AJ285" s="39"/>
      <c r="AK285" s="43"/>
      <c r="AL285" s="38"/>
      <c r="AM285" s="40"/>
      <c r="AN285" s="40"/>
      <c r="AO285" s="40"/>
      <c r="AP285" s="40"/>
      <c r="AQ285" s="39"/>
      <c r="AR285" s="39"/>
      <c r="AS285" s="39"/>
      <c r="AT285" s="39"/>
      <c r="AU285" s="39"/>
    </row>
    <row r="286" spans="1:47" s="26" customFormat="1" ht="39" customHeight="1" x14ac:dyDescent="0.25">
      <c r="A286" s="65" t="e">
        <f>VLOOKUP(D286,'Active-Bldg List ref'!$A:$E,4,FALSE)</f>
        <v>#N/A</v>
      </c>
      <c r="B286" s="65" t="e">
        <f>VLOOKUP(D286,'Active-Bldg List ref'!$A:$E,5,FALSE)</f>
        <v>#N/A</v>
      </c>
      <c r="C286" s="65" t="e">
        <f>VLOOKUP(D286,'Active-Bldg List ref'!$A:$B,2,FALSE)</f>
        <v>#N/A</v>
      </c>
      <c r="D286" s="65" t="e">
        <f>INDEX('Active-Bldg List ref'!$A:$A,MATCH(R286,'Active-Bldg List ref'!$C:$C,0))</f>
        <v>#N/A</v>
      </c>
      <c r="E286" s="65" t="e">
        <f>INDEX('Equip Group &amp; Type ref'!D:D,MATCH(U286,'Equip Group &amp; Type ref'!E:E,0))</f>
        <v>#N/A</v>
      </c>
      <c r="F286" s="66" t="e">
        <f>INDEX('Equip Group &amp; Type ref'!F:F,MATCH(V286,'Equip Group &amp; Type ref'!G:G,0))</f>
        <v>#N/A</v>
      </c>
      <c r="G286" s="83"/>
      <c r="H286" s="69" t="e">
        <f>INDEX('Equip Group &amp; Type ref'!$F:$H,MATCH(F286,'Equip Group &amp; Type ref'!$F:$F,0),MATCH(A286,'Equip Group &amp; Type ref'!$2:$2,0))</f>
        <v>#N/A</v>
      </c>
      <c r="I286" s="70" t="e">
        <f>VLOOKUP(F286,'Equip Group &amp; Type ref'!F:H,6,FALSE)</f>
        <v>#N/A</v>
      </c>
      <c r="J286" s="71" t="e">
        <f>CONCATENATE(D286,":",VLOOKUP(F286,'Equip Group &amp; Type ref'!F:G,2,FALSE),":",$W286)</f>
        <v>#N/A</v>
      </c>
      <c r="K286" s="84" t="e">
        <f t="shared" si="11"/>
        <v>#N/A</v>
      </c>
      <c r="L286" s="70" t="e">
        <f>INDEX('MFR_List ref'!$A:$A,MATCH($Z286,'MFR_List ref'!$B:$B,0))</f>
        <v>#N/A</v>
      </c>
      <c r="M286" s="76" t="e">
        <f t="shared" si="10"/>
        <v>#N/A</v>
      </c>
      <c r="N286" s="78"/>
      <c r="O286" s="85"/>
      <c r="P286" s="86"/>
      <c r="Q286" s="74"/>
      <c r="R286" s="35"/>
      <c r="S286" s="36"/>
      <c r="T286" s="98"/>
      <c r="U286" s="37"/>
      <c r="V286" s="37"/>
      <c r="W286" s="38"/>
      <c r="X286" s="38"/>
      <c r="Y286" s="38"/>
      <c r="Z286" s="35"/>
      <c r="AA286" s="40"/>
      <c r="AB286" s="41"/>
      <c r="AC286" s="42"/>
      <c r="AD286" s="34"/>
      <c r="AE286" s="39"/>
      <c r="AF286" s="39"/>
      <c r="AG286" s="39"/>
      <c r="AH286" s="34"/>
      <c r="AI286" s="39"/>
      <c r="AJ286" s="39"/>
      <c r="AK286" s="43"/>
      <c r="AL286" s="38"/>
      <c r="AM286" s="40"/>
      <c r="AN286" s="40"/>
      <c r="AO286" s="40"/>
      <c r="AP286" s="40"/>
      <c r="AQ286" s="39"/>
      <c r="AR286" s="39"/>
      <c r="AS286" s="39"/>
      <c r="AT286" s="39"/>
      <c r="AU286" s="39"/>
    </row>
    <row r="287" spans="1:47" s="26" customFormat="1" ht="39" customHeight="1" x14ac:dyDescent="0.25">
      <c r="A287" s="65" t="e">
        <f>VLOOKUP(D287,'Active-Bldg List ref'!$A:$E,4,FALSE)</f>
        <v>#N/A</v>
      </c>
      <c r="B287" s="65" t="e">
        <f>VLOOKUP(D287,'Active-Bldg List ref'!$A:$E,5,FALSE)</f>
        <v>#N/A</v>
      </c>
      <c r="C287" s="65" t="e">
        <f>VLOOKUP(D287,'Active-Bldg List ref'!$A:$B,2,FALSE)</f>
        <v>#N/A</v>
      </c>
      <c r="D287" s="65" t="e">
        <f>INDEX('Active-Bldg List ref'!$A:$A,MATCH(R287,'Active-Bldg List ref'!$C:$C,0))</f>
        <v>#N/A</v>
      </c>
      <c r="E287" s="65" t="e">
        <f>INDEX('Equip Group &amp; Type ref'!D:D,MATCH(U287,'Equip Group &amp; Type ref'!E:E,0))</f>
        <v>#N/A</v>
      </c>
      <c r="F287" s="66" t="e">
        <f>INDEX('Equip Group &amp; Type ref'!F:F,MATCH(V287,'Equip Group &amp; Type ref'!G:G,0))</f>
        <v>#N/A</v>
      </c>
      <c r="G287" s="83"/>
      <c r="H287" s="69" t="e">
        <f>INDEX('Equip Group &amp; Type ref'!$F:$H,MATCH(F287,'Equip Group &amp; Type ref'!$F:$F,0),MATCH(A287,'Equip Group &amp; Type ref'!$2:$2,0))</f>
        <v>#N/A</v>
      </c>
      <c r="I287" s="70" t="e">
        <f>VLOOKUP(F287,'Equip Group &amp; Type ref'!F:H,6,FALSE)</f>
        <v>#N/A</v>
      </c>
      <c r="J287" s="71" t="e">
        <f>CONCATENATE(D287,":",VLOOKUP(F287,'Equip Group &amp; Type ref'!F:G,2,FALSE),":",$W287)</f>
        <v>#N/A</v>
      </c>
      <c r="K287" s="84" t="e">
        <f t="shared" si="11"/>
        <v>#N/A</v>
      </c>
      <c r="L287" s="70" t="e">
        <f>INDEX('MFR_List ref'!$A:$A,MATCH($Z287,'MFR_List ref'!$B:$B,0))</f>
        <v>#N/A</v>
      </c>
      <c r="M287" s="76" t="e">
        <f t="shared" si="10"/>
        <v>#N/A</v>
      </c>
      <c r="N287" s="78"/>
      <c r="O287" s="85"/>
      <c r="P287" s="86"/>
      <c r="Q287" s="74"/>
      <c r="R287" s="35"/>
      <c r="S287" s="36"/>
      <c r="T287" s="98"/>
      <c r="U287" s="37"/>
      <c r="V287" s="37"/>
      <c r="W287" s="38"/>
      <c r="X287" s="38"/>
      <c r="Y287" s="38"/>
      <c r="Z287" s="35"/>
      <c r="AA287" s="40"/>
      <c r="AB287" s="41"/>
      <c r="AC287" s="42"/>
      <c r="AD287" s="34"/>
      <c r="AE287" s="39"/>
      <c r="AF287" s="39"/>
      <c r="AG287" s="39"/>
      <c r="AH287" s="34"/>
      <c r="AI287" s="39"/>
      <c r="AJ287" s="39"/>
      <c r="AK287" s="43"/>
      <c r="AL287" s="38"/>
      <c r="AM287" s="40"/>
      <c r="AN287" s="40"/>
      <c r="AO287" s="40"/>
      <c r="AP287" s="40"/>
      <c r="AQ287" s="39"/>
      <c r="AR287" s="39"/>
      <c r="AS287" s="39"/>
      <c r="AT287" s="39"/>
      <c r="AU287" s="39"/>
    </row>
    <row r="288" spans="1:47" s="26" customFormat="1" ht="39" customHeight="1" x14ac:dyDescent="0.25">
      <c r="A288" s="65" t="e">
        <f>VLOOKUP(D288,'Active-Bldg List ref'!$A:$E,4,FALSE)</f>
        <v>#N/A</v>
      </c>
      <c r="B288" s="65" t="e">
        <f>VLOOKUP(D288,'Active-Bldg List ref'!$A:$E,5,FALSE)</f>
        <v>#N/A</v>
      </c>
      <c r="C288" s="65" t="e">
        <f>VLOOKUP(D288,'Active-Bldg List ref'!$A:$B,2,FALSE)</f>
        <v>#N/A</v>
      </c>
      <c r="D288" s="65" t="e">
        <f>INDEX('Active-Bldg List ref'!$A:$A,MATCH(R288,'Active-Bldg List ref'!$C:$C,0))</f>
        <v>#N/A</v>
      </c>
      <c r="E288" s="65" t="e">
        <f>INDEX('Equip Group &amp; Type ref'!D:D,MATCH(U288,'Equip Group &amp; Type ref'!E:E,0))</f>
        <v>#N/A</v>
      </c>
      <c r="F288" s="66" t="e">
        <f>INDEX('Equip Group &amp; Type ref'!F:F,MATCH(V288,'Equip Group &amp; Type ref'!G:G,0))</f>
        <v>#N/A</v>
      </c>
      <c r="G288" s="83"/>
      <c r="H288" s="69" t="e">
        <f>INDEX('Equip Group &amp; Type ref'!$F:$H,MATCH(F288,'Equip Group &amp; Type ref'!$F:$F,0),MATCH(A288,'Equip Group &amp; Type ref'!$2:$2,0))</f>
        <v>#N/A</v>
      </c>
      <c r="I288" s="70" t="e">
        <f>VLOOKUP(F288,'Equip Group &amp; Type ref'!F:H,6,FALSE)</f>
        <v>#N/A</v>
      </c>
      <c r="J288" s="71" t="e">
        <f>CONCATENATE(D288,":",VLOOKUP(F288,'Equip Group &amp; Type ref'!F:G,2,FALSE),":",$W288)</f>
        <v>#N/A</v>
      </c>
      <c r="K288" s="84" t="e">
        <f t="shared" si="11"/>
        <v>#N/A</v>
      </c>
      <c r="L288" s="70" t="e">
        <f>INDEX('MFR_List ref'!$A:$A,MATCH($Z288,'MFR_List ref'!$B:$B,0))</f>
        <v>#N/A</v>
      </c>
      <c r="M288" s="76" t="e">
        <f t="shared" ref="M288:M351" si="12">CONCATENATE(RIGHT(C288,LEN(C288)-3),F288,"-",N288)</f>
        <v>#N/A</v>
      </c>
      <c r="N288" s="78"/>
      <c r="O288" s="85"/>
      <c r="P288" s="86"/>
      <c r="Q288" s="74"/>
      <c r="R288" s="35"/>
      <c r="S288" s="36"/>
      <c r="T288" s="98"/>
      <c r="U288" s="37"/>
      <c r="V288" s="37"/>
      <c r="W288" s="38"/>
      <c r="X288" s="38"/>
      <c r="Y288" s="38"/>
      <c r="Z288" s="35"/>
      <c r="AA288" s="40"/>
      <c r="AB288" s="41"/>
      <c r="AC288" s="42"/>
      <c r="AD288" s="34"/>
      <c r="AE288" s="39"/>
      <c r="AF288" s="39"/>
      <c r="AG288" s="39"/>
      <c r="AH288" s="34"/>
      <c r="AI288" s="39"/>
      <c r="AJ288" s="39"/>
      <c r="AK288" s="43"/>
      <c r="AL288" s="38"/>
      <c r="AM288" s="40"/>
      <c r="AN288" s="40"/>
      <c r="AO288" s="40"/>
      <c r="AP288" s="40"/>
      <c r="AQ288" s="39"/>
      <c r="AR288" s="39"/>
      <c r="AS288" s="39"/>
      <c r="AT288" s="39"/>
      <c r="AU288" s="39"/>
    </row>
    <row r="289" spans="1:47" s="26" customFormat="1" ht="39" customHeight="1" x14ac:dyDescent="0.25">
      <c r="A289" s="65" t="e">
        <f>VLOOKUP(D289,'Active-Bldg List ref'!$A:$E,4,FALSE)</f>
        <v>#N/A</v>
      </c>
      <c r="B289" s="65" t="e">
        <f>VLOOKUP(D289,'Active-Bldg List ref'!$A:$E,5,FALSE)</f>
        <v>#N/A</v>
      </c>
      <c r="C289" s="65" t="e">
        <f>VLOOKUP(D289,'Active-Bldg List ref'!$A:$B,2,FALSE)</f>
        <v>#N/A</v>
      </c>
      <c r="D289" s="65" t="e">
        <f>INDEX('Active-Bldg List ref'!$A:$A,MATCH(R289,'Active-Bldg List ref'!$C:$C,0))</f>
        <v>#N/A</v>
      </c>
      <c r="E289" s="65" t="e">
        <f>INDEX('Equip Group &amp; Type ref'!D:D,MATCH(U289,'Equip Group &amp; Type ref'!E:E,0))</f>
        <v>#N/A</v>
      </c>
      <c r="F289" s="66" t="e">
        <f>INDEX('Equip Group &amp; Type ref'!F:F,MATCH(V289,'Equip Group &amp; Type ref'!G:G,0))</f>
        <v>#N/A</v>
      </c>
      <c r="G289" s="83"/>
      <c r="H289" s="69" t="e">
        <f>INDEX('Equip Group &amp; Type ref'!$F:$H,MATCH(F289,'Equip Group &amp; Type ref'!$F:$F,0),MATCH(A289,'Equip Group &amp; Type ref'!$2:$2,0))</f>
        <v>#N/A</v>
      </c>
      <c r="I289" s="70" t="e">
        <f>VLOOKUP(F289,'Equip Group &amp; Type ref'!F:H,6,FALSE)</f>
        <v>#N/A</v>
      </c>
      <c r="J289" s="71" t="e">
        <f>CONCATENATE(D289,":",VLOOKUP(F289,'Equip Group &amp; Type ref'!F:G,2,FALSE),":",$W289)</f>
        <v>#N/A</v>
      </c>
      <c r="K289" s="84" t="e">
        <f t="shared" si="11"/>
        <v>#N/A</v>
      </c>
      <c r="L289" s="70" t="e">
        <f>INDEX('MFR_List ref'!$A:$A,MATCH($Z289,'MFR_List ref'!$B:$B,0))</f>
        <v>#N/A</v>
      </c>
      <c r="M289" s="76" t="e">
        <f t="shared" si="12"/>
        <v>#N/A</v>
      </c>
      <c r="N289" s="78"/>
      <c r="O289" s="85"/>
      <c r="P289" s="86"/>
      <c r="Q289" s="74"/>
      <c r="R289" s="35"/>
      <c r="S289" s="36"/>
      <c r="T289" s="98"/>
      <c r="U289" s="37"/>
      <c r="V289" s="37"/>
      <c r="W289" s="38"/>
      <c r="X289" s="38"/>
      <c r="Y289" s="38"/>
      <c r="Z289" s="35"/>
      <c r="AA289" s="40"/>
      <c r="AB289" s="41"/>
      <c r="AC289" s="42"/>
      <c r="AD289" s="34"/>
      <c r="AE289" s="39"/>
      <c r="AF289" s="39"/>
      <c r="AG289" s="39"/>
      <c r="AH289" s="34"/>
      <c r="AI289" s="39"/>
      <c r="AJ289" s="39"/>
      <c r="AK289" s="43"/>
      <c r="AL289" s="38"/>
      <c r="AM289" s="40"/>
      <c r="AN289" s="40"/>
      <c r="AO289" s="40"/>
      <c r="AP289" s="40"/>
      <c r="AQ289" s="39"/>
      <c r="AR289" s="39"/>
      <c r="AS289" s="39"/>
      <c r="AT289" s="39"/>
      <c r="AU289" s="39"/>
    </row>
    <row r="290" spans="1:47" s="26" customFormat="1" ht="39" customHeight="1" x14ac:dyDescent="0.25">
      <c r="A290" s="65" t="e">
        <f>VLOOKUP(D290,'Active-Bldg List ref'!$A:$E,4,FALSE)</f>
        <v>#N/A</v>
      </c>
      <c r="B290" s="65" t="e">
        <f>VLOOKUP(D290,'Active-Bldg List ref'!$A:$E,5,FALSE)</f>
        <v>#N/A</v>
      </c>
      <c r="C290" s="65" t="e">
        <f>VLOOKUP(D290,'Active-Bldg List ref'!$A:$B,2,FALSE)</f>
        <v>#N/A</v>
      </c>
      <c r="D290" s="65" t="e">
        <f>INDEX('Active-Bldg List ref'!$A:$A,MATCH(R290,'Active-Bldg List ref'!$C:$C,0))</f>
        <v>#N/A</v>
      </c>
      <c r="E290" s="65" t="e">
        <f>INDEX('Equip Group &amp; Type ref'!D:D,MATCH(U290,'Equip Group &amp; Type ref'!E:E,0))</f>
        <v>#N/A</v>
      </c>
      <c r="F290" s="66" t="e">
        <f>INDEX('Equip Group &amp; Type ref'!F:F,MATCH(V290,'Equip Group &amp; Type ref'!G:G,0))</f>
        <v>#N/A</v>
      </c>
      <c r="G290" s="83"/>
      <c r="H290" s="69" t="e">
        <f>INDEX('Equip Group &amp; Type ref'!$F:$H,MATCH(F290,'Equip Group &amp; Type ref'!$F:$F,0),MATCH(A290,'Equip Group &amp; Type ref'!$2:$2,0))</f>
        <v>#N/A</v>
      </c>
      <c r="I290" s="70" t="e">
        <f>VLOOKUP(F290,'Equip Group &amp; Type ref'!F:H,6,FALSE)</f>
        <v>#N/A</v>
      </c>
      <c r="J290" s="71" t="e">
        <f>CONCATENATE(D290,":",VLOOKUP(F290,'Equip Group &amp; Type ref'!F:G,2,FALSE),":",$W290)</f>
        <v>#N/A</v>
      </c>
      <c r="K290" s="84" t="e">
        <f t="shared" si="11"/>
        <v>#N/A</v>
      </c>
      <c r="L290" s="70" t="e">
        <f>INDEX('MFR_List ref'!$A:$A,MATCH($Z290,'MFR_List ref'!$B:$B,0))</f>
        <v>#N/A</v>
      </c>
      <c r="M290" s="76" t="e">
        <f t="shared" si="12"/>
        <v>#N/A</v>
      </c>
      <c r="N290" s="78"/>
      <c r="O290" s="85"/>
      <c r="P290" s="86"/>
      <c r="Q290" s="74"/>
      <c r="R290" s="35"/>
      <c r="S290" s="36"/>
      <c r="T290" s="98"/>
      <c r="U290" s="37"/>
      <c r="V290" s="37"/>
      <c r="W290" s="38"/>
      <c r="X290" s="38"/>
      <c r="Y290" s="38"/>
      <c r="Z290" s="35"/>
      <c r="AA290" s="40"/>
      <c r="AB290" s="41"/>
      <c r="AC290" s="42"/>
      <c r="AD290" s="34"/>
      <c r="AE290" s="39"/>
      <c r="AF290" s="39"/>
      <c r="AG290" s="39"/>
      <c r="AH290" s="34"/>
      <c r="AI290" s="39"/>
      <c r="AJ290" s="39"/>
      <c r="AK290" s="43"/>
      <c r="AL290" s="38"/>
      <c r="AM290" s="40"/>
      <c r="AN290" s="40"/>
      <c r="AO290" s="40"/>
      <c r="AP290" s="40"/>
      <c r="AQ290" s="39"/>
      <c r="AR290" s="39"/>
      <c r="AS290" s="39"/>
      <c r="AT290" s="39"/>
      <c r="AU290" s="39"/>
    </row>
    <row r="291" spans="1:47" s="26" customFormat="1" ht="39" customHeight="1" x14ac:dyDescent="0.25">
      <c r="A291" s="65" t="e">
        <f>VLOOKUP(D291,'Active-Bldg List ref'!$A:$E,4,FALSE)</f>
        <v>#N/A</v>
      </c>
      <c r="B291" s="65" t="e">
        <f>VLOOKUP(D291,'Active-Bldg List ref'!$A:$E,5,FALSE)</f>
        <v>#N/A</v>
      </c>
      <c r="C291" s="65" t="e">
        <f>VLOOKUP(D291,'Active-Bldg List ref'!$A:$B,2,FALSE)</f>
        <v>#N/A</v>
      </c>
      <c r="D291" s="65" t="e">
        <f>INDEX('Active-Bldg List ref'!$A:$A,MATCH(R291,'Active-Bldg List ref'!$C:$C,0))</f>
        <v>#N/A</v>
      </c>
      <c r="E291" s="65" t="e">
        <f>INDEX('Equip Group &amp; Type ref'!D:D,MATCH(U291,'Equip Group &amp; Type ref'!E:E,0))</f>
        <v>#N/A</v>
      </c>
      <c r="F291" s="66" t="e">
        <f>INDEX('Equip Group &amp; Type ref'!F:F,MATCH(V291,'Equip Group &amp; Type ref'!G:G,0))</f>
        <v>#N/A</v>
      </c>
      <c r="G291" s="83"/>
      <c r="H291" s="69" t="e">
        <f>INDEX('Equip Group &amp; Type ref'!$F:$H,MATCH(F291,'Equip Group &amp; Type ref'!$F:$F,0),MATCH(A291,'Equip Group &amp; Type ref'!$2:$2,0))</f>
        <v>#N/A</v>
      </c>
      <c r="I291" s="70" t="e">
        <f>VLOOKUP(F291,'Equip Group &amp; Type ref'!F:H,6,FALSE)</f>
        <v>#N/A</v>
      </c>
      <c r="J291" s="71" t="e">
        <f>CONCATENATE(D291,":",VLOOKUP(F291,'Equip Group &amp; Type ref'!F:G,2,FALSE),":",$W291)</f>
        <v>#N/A</v>
      </c>
      <c r="K291" s="84" t="e">
        <f t="shared" ref="K291:K354" si="13">LEN(J291)</f>
        <v>#N/A</v>
      </c>
      <c r="L291" s="70" t="e">
        <f>INDEX('MFR_List ref'!$A:$A,MATCH($Z291,'MFR_List ref'!$B:$B,0))</f>
        <v>#N/A</v>
      </c>
      <c r="M291" s="76" t="e">
        <f t="shared" si="12"/>
        <v>#N/A</v>
      </c>
      <c r="N291" s="78"/>
      <c r="O291" s="85"/>
      <c r="P291" s="86"/>
      <c r="Q291" s="74"/>
      <c r="R291" s="35"/>
      <c r="S291" s="36"/>
      <c r="T291" s="98"/>
      <c r="U291" s="37"/>
      <c r="V291" s="37"/>
      <c r="W291" s="38"/>
      <c r="X291" s="38"/>
      <c r="Y291" s="38"/>
      <c r="Z291" s="35"/>
      <c r="AA291" s="40"/>
      <c r="AB291" s="41"/>
      <c r="AC291" s="42"/>
      <c r="AD291" s="34"/>
      <c r="AE291" s="39"/>
      <c r="AF291" s="39"/>
      <c r="AG291" s="39"/>
      <c r="AH291" s="34"/>
      <c r="AI291" s="39"/>
      <c r="AJ291" s="39"/>
      <c r="AK291" s="43"/>
      <c r="AL291" s="38"/>
      <c r="AM291" s="40"/>
      <c r="AN291" s="40"/>
      <c r="AO291" s="40"/>
      <c r="AP291" s="40"/>
      <c r="AQ291" s="39"/>
      <c r="AR291" s="39"/>
      <c r="AS291" s="39"/>
      <c r="AT291" s="39"/>
      <c r="AU291" s="39"/>
    </row>
    <row r="292" spans="1:47" s="26" customFormat="1" ht="39" customHeight="1" x14ac:dyDescent="0.25">
      <c r="A292" s="65" t="e">
        <f>VLOOKUP(D292,'Active-Bldg List ref'!$A:$E,4,FALSE)</f>
        <v>#N/A</v>
      </c>
      <c r="B292" s="65" t="e">
        <f>VLOOKUP(D292,'Active-Bldg List ref'!$A:$E,5,FALSE)</f>
        <v>#N/A</v>
      </c>
      <c r="C292" s="65" t="e">
        <f>VLOOKUP(D292,'Active-Bldg List ref'!$A:$B,2,FALSE)</f>
        <v>#N/A</v>
      </c>
      <c r="D292" s="65" t="e">
        <f>INDEX('Active-Bldg List ref'!$A:$A,MATCH(R292,'Active-Bldg List ref'!$C:$C,0))</f>
        <v>#N/A</v>
      </c>
      <c r="E292" s="65" t="e">
        <f>INDEX('Equip Group &amp; Type ref'!D:D,MATCH(U292,'Equip Group &amp; Type ref'!E:E,0))</f>
        <v>#N/A</v>
      </c>
      <c r="F292" s="66" t="e">
        <f>INDEX('Equip Group &amp; Type ref'!F:F,MATCH(V292,'Equip Group &amp; Type ref'!G:G,0))</f>
        <v>#N/A</v>
      </c>
      <c r="G292" s="83"/>
      <c r="H292" s="69" t="e">
        <f>INDEX('Equip Group &amp; Type ref'!$F:$H,MATCH(F292,'Equip Group &amp; Type ref'!$F:$F,0),MATCH(A292,'Equip Group &amp; Type ref'!$2:$2,0))</f>
        <v>#N/A</v>
      </c>
      <c r="I292" s="70" t="e">
        <f>VLOOKUP(F292,'Equip Group &amp; Type ref'!F:H,6,FALSE)</f>
        <v>#N/A</v>
      </c>
      <c r="J292" s="71" t="e">
        <f>CONCATENATE(D292,":",VLOOKUP(F292,'Equip Group &amp; Type ref'!F:G,2,FALSE),":",$W292)</f>
        <v>#N/A</v>
      </c>
      <c r="K292" s="84" t="e">
        <f t="shared" si="13"/>
        <v>#N/A</v>
      </c>
      <c r="L292" s="70" t="e">
        <f>INDEX('MFR_List ref'!$A:$A,MATCH($Z292,'MFR_List ref'!$B:$B,0))</f>
        <v>#N/A</v>
      </c>
      <c r="M292" s="76" t="e">
        <f t="shared" si="12"/>
        <v>#N/A</v>
      </c>
      <c r="N292" s="78"/>
      <c r="O292" s="85"/>
      <c r="P292" s="86"/>
      <c r="Q292" s="74"/>
      <c r="R292" s="35"/>
      <c r="S292" s="36"/>
      <c r="T292" s="98"/>
      <c r="U292" s="37"/>
      <c r="V292" s="37"/>
      <c r="W292" s="38"/>
      <c r="X292" s="38"/>
      <c r="Y292" s="38"/>
      <c r="Z292" s="35"/>
      <c r="AA292" s="40"/>
      <c r="AB292" s="41"/>
      <c r="AC292" s="42"/>
      <c r="AD292" s="34"/>
      <c r="AE292" s="39"/>
      <c r="AF292" s="39"/>
      <c r="AG292" s="39"/>
      <c r="AH292" s="34"/>
      <c r="AI292" s="39"/>
      <c r="AJ292" s="39"/>
      <c r="AK292" s="43"/>
      <c r="AL292" s="38"/>
      <c r="AM292" s="40"/>
      <c r="AN292" s="40"/>
      <c r="AO292" s="40"/>
      <c r="AP292" s="40"/>
      <c r="AQ292" s="39"/>
      <c r="AR292" s="39"/>
      <c r="AS292" s="39"/>
      <c r="AT292" s="39"/>
      <c r="AU292" s="39"/>
    </row>
    <row r="293" spans="1:47" s="26" customFormat="1" ht="39" customHeight="1" x14ac:dyDescent="0.25">
      <c r="A293" s="65" t="e">
        <f>VLOOKUP(D293,'Active-Bldg List ref'!$A:$E,4,FALSE)</f>
        <v>#N/A</v>
      </c>
      <c r="B293" s="65" t="e">
        <f>VLOOKUP(D293,'Active-Bldg List ref'!$A:$E,5,FALSE)</f>
        <v>#N/A</v>
      </c>
      <c r="C293" s="65" t="e">
        <f>VLOOKUP(D293,'Active-Bldg List ref'!$A:$B,2,FALSE)</f>
        <v>#N/A</v>
      </c>
      <c r="D293" s="65" t="e">
        <f>INDEX('Active-Bldg List ref'!$A:$A,MATCH(R293,'Active-Bldg List ref'!$C:$C,0))</f>
        <v>#N/A</v>
      </c>
      <c r="E293" s="65" t="e">
        <f>INDEX('Equip Group &amp; Type ref'!D:D,MATCH(U293,'Equip Group &amp; Type ref'!E:E,0))</f>
        <v>#N/A</v>
      </c>
      <c r="F293" s="66" t="e">
        <f>INDEX('Equip Group &amp; Type ref'!F:F,MATCH(V293,'Equip Group &amp; Type ref'!G:G,0))</f>
        <v>#N/A</v>
      </c>
      <c r="G293" s="83"/>
      <c r="H293" s="69" t="e">
        <f>INDEX('Equip Group &amp; Type ref'!$F:$H,MATCH(F293,'Equip Group &amp; Type ref'!$F:$F,0),MATCH(A293,'Equip Group &amp; Type ref'!$2:$2,0))</f>
        <v>#N/A</v>
      </c>
      <c r="I293" s="70" t="e">
        <f>VLOOKUP(F293,'Equip Group &amp; Type ref'!F:H,6,FALSE)</f>
        <v>#N/A</v>
      </c>
      <c r="J293" s="71" t="e">
        <f>CONCATENATE(D293,":",VLOOKUP(F293,'Equip Group &amp; Type ref'!F:G,2,FALSE),":",$W293)</f>
        <v>#N/A</v>
      </c>
      <c r="K293" s="84" t="e">
        <f t="shared" si="13"/>
        <v>#N/A</v>
      </c>
      <c r="L293" s="70" t="e">
        <f>INDEX('MFR_List ref'!$A:$A,MATCH($Z293,'MFR_List ref'!$B:$B,0))</f>
        <v>#N/A</v>
      </c>
      <c r="M293" s="76" t="e">
        <f t="shared" si="12"/>
        <v>#N/A</v>
      </c>
      <c r="N293" s="78"/>
      <c r="O293" s="85"/>
      <c r="P293" s="86"/>
      <c r="Q293" s="74"/>
      <c r="R293" s="35"/>
      <c r="S293" s="36"/>
      <c r="T293" s="98"/>
      <c r="U293" s="37"/>
      <c r="V293" s="37"/>
      <c r="W293" s="38"/>
      <c r="X293" s="38"/>
      <c r="Y293" s="38"/>
      <c r="Z293" s="35"/>
      <c r="AA293" s="40"/>
      <c r="AB293" s="41"/>
      <c r="AC293" s="42"/>
      <c r="AD293" s="34"/>
      <c r="AE293" s="39"/>
      <c r="AF293" s="39"/>
      <c r="AG293" s="39"/>
      <c r="AH293" s="34"/>
      <c r="AI293" s="39"/>
      <c r="AJ293" s="39"/>
      <c r="AK293" s="43"/>
      <c r="AL293" s="38"/>
      <c r="AM293" s="40"/>
      <c r="AN293" s="40"/>
      <c r="AO293" s="40"/>
      <c r="AP293" s="40"/>
      <c r="AQ293" s="39"/>
      <c r="AR293" s="39"/>
      <c r="AS293" s="39"/>
      <c r="AT293" s="39"/>
      <c r="AU293" s="39"/>
    </row>
    <row r="294" spans="1:47" s="26" customFormat="1" ht="39" customHeight="1" x14ac:dyDescent="0.25">
      <c r="A294" s="65" t="e">
        <f>VLOOKUP(D294,'Active-Bldg List ref'!$A:$E,4,FALSE)</f>
        <v>#N/A</v>
      </c>
      <c r="B294" s="65" t="e">
        <f>VLOOKUP(D294,'Active-Bldg List ref'!$A:$E,5,FALSE)</f>
        <v>#N/A</v>
      </c>
      <c r="C294" s="65" t="e">
        <f>VLOOKUP(D294,'Active-Bldg List ref'!$A:$B,2,FALSE)</f>
        <v>#N/A</v>
      </c>
      <c r="D294" s="65" t="e">
        <f>INDEX('Active-Bldg List ref'!$A:$A,MATCH(R294,'Active-Bldg List ref'!$C:$C,0))</f>
        <v>#N/A</v>
      </c>
      <c r="E294" s="65" t="e">
        <f>INDEX('Equip Group &amp; Type ref'!D:D,MATCH(U294,'Equip Group &amp; Type ref'!E:E,0))</f>
        <v>#N/A</v>
      </c>
      <c r="F294" s="66" t="e">
        <f>INDEX('Equip Group &amp; Type ref'!F:F,MATCH(V294,'Equip Group &amp; Type ref'!G:G,0))</f>
        <v>#N/A</v>
      </c>
      <c r="G294" s="83"/>
      <c r="H294" s="69" t="e">
        <f>INDEX('Equip Group &amp; Type ref'!$F:$H,MATCH(F294,'Equip Group &amp; Type ref'!$F:$F,0),MATCH(A294,'Equip Group &amp; Type ref'!$2:$2,0))</f>
        <v>#N/A</v>
      </c>
      <c r="I294" s="70" t="e">
        <f>VLOOKUP(F294,'Equip Group &amp; Type ref'!F:H,6,FALSE)</f>
        <v>#N/A</v>
      </c>
      <c r="J294" s="71" t="e">
        <f>CONCATENATE(D294,":",VLOOKUP(F294,'Equip Group &amp; Type ref'!F:G,2,FALSE),":",$W294)</f>
        <v>#N/A</v>
      </c>
      <c r="K294" s="84" t="e">
        <f t="shared" si="13"/>
        <v>#N/A</v>
      </c>
      <c r="L294" s="70" t="e">
        <f>INDEX('MFR_List ref'!$A:$A,MATCH($Z294,'MFR_List ref'!$B:$B,0))</f>
        <v>#N/A</v>
      </c>
      <c r="M294" s="76" t="e">
        <f t="shared" si="12"/>
        <v>#N/A</v>
      </c>
      <c r="N294" s="78"/>
      <c r="O294" s="85"/>
      <c r="P294" s="86"/>
      <c r="Q294" s="74"/>
      <c r="R294" s="35"/>
      <c r="S294" s="36"/>
      <c r="T294" s="98"/>
      <c r="U294" s="37"/>
      <c r="V294" s="37"/>
      <c r="W294" s="38"/>
      <c r="X294" s="38"/>
      <c r="Y294" s="38"/>
      <c r="Z294" s="35"/>
      <c r="AA294" s="40"/>
      <c r="AB294" s="41"/>
      <c r="AC294" s="42"/>
      <c r="AD294" s="34"/>
      <c r="AE294" s="39"/>
      <c r="AF294" s="39"/>
      <c r="AG294" s="39"/>
      <c r="AH294" s="34"/>
      <c r="AI294" s="39"/>
      <c r="AJ294" s="39"/>
      <c r="AK294" s="43"/>
      <c r="AL294" s="38"/>
      <c r="AM294" s="40"/>
      <c r="AN294" s="40"/>
      <c r="AO294" s="40"/>
      <c r="AP294" s="40"/>
      <c r="AQ294" s="39"/>
      <c r="AR294" s="39"/>
      <c r="AS294" s="39"/>
      <c r="AT294" s="39"/>
      <c r="AU294" s="39"/>
    </row>
    <row r="295" spans="1:47" s="26" customFormat="1" ht="39" customHeight="1" x14ac:dyDescent="0.25">
      <c r="A295" s="65" t="e">
        <f>VLOOKUP(D295,'Active-Bldg List ref'!$A:$E,4,FALSE)</f>
        <v>#N/A</v>
      </c>
      <c r="B295" s="65" t="e">
        <f>VLOOKUP(D295,'Active-Bldg List ref'!$A:$E,5,FALSE)</f>
        <v>#N/A</v>
      </c>
      <c r="C295" s="65" t="e">
        <f>VLOOKUP(D295,'Active-Bldg List ref'!$A:$B,2,FALSE)</f>
        <v>#N/A</v>
      </c>
      <c r="D295" s="65" t="e">
        <f>INDEX('Active-Bldg List ref'!$A:$A,MATCH(R295,'Active-Bldg List ref'!$C:$C,0))</f>
        <v>#N/A</v>
      </c>
      <c r="E295" s="65" t="e">
        <f>INDEX('Equip Group &amp; Type ref'!D:D,MATCH(U295,'Equip Group &amp; Type ref'!E:E,0))</f>
        <v>#N/A</v>
      </c>
      <c r="F295" s="66" t="e">
        <f>INDEX('Equip Group &amp; Type ref'!F:F,MATCH(V295,'Equip Group &amp; Type ref'!G:G,0))</f>
        <v>#N/A</v>
      </c>
      <c r="G295" s="83"/>
      <c r="H295" s="69" t="e">
        <f>INDEX('Equip Group &amp; Type ref'!$F:$H,MATCH(F295,'Equip Group &amp; Type ref'!$F:$F,0),MATCH(A295,'Equip Group &amp; Type ref'!$2:$2,0))</f>
        <v>#N/A</v>
      </c>
      <c r="I295" s="70" t="e">
        <f>VLOOKUP(F295,'Equip Group &amp; Type ref'!F:H,6,FALSE)</f>
        <v>#N/A</v>
      </c>
      <c r="J295" s="71" t="e">
        <f>CONCATENATE(D295,":",VLOOKUP(F295,'Equip Group &amp; Type ref'!F:G,2,FALSE),":",$W295)</f>
        <v>#N/A</v>
      </c>
      <c r="K295" s="84" t="e">
        <f t="shared" si="13"/>
        <v>#N/A</v>
      </c>
      <c r="L295" s="70" t="e">
        <f>INDEX('MFR_List ref'!$A:$A,MATCH($Z295,'MFR_List ref'!$B:$B,0))</f>
        <v>#N/A</v>
      </c>
      <c r="M295" s="76" t="e">
        <f t="shared" si="12"/>
        <v>#N/A</v>
      </c>
      <c r="N295" s="78"/>
      <c r="O295" s="85"/>
      <c r="P295" s="86"/>
      <c r="Q295" s="74"/>
      <c r="R295" s="35"/>
      <c r="S295" s="36"/>
      <c r="T295" s="98"/>
      <c r="U295" s="37"/>
      <c r="V295" s="37"/>
      <c r="W295" s="38"/>
      <c r="X295" s="38"/>
      <c r="Y295" s="38"/>
      <c r="Z295" s="35"/>
      <c r="AA295" s="40"/>
      <c r="AB295" s="41"/>
      <c r="AC295" s="42"/>
      <c r="AD295" s="34"/>
      <c r="AE295" s="39"/>
      <c r="AF295" s="39"/>
      <c r="AG295" s="39"/>
      <c r="AH295" s="34"/>
      <c r="AI295" s="39"/>
      <c r="AJ295" s="39"/>
      <c r="AK295" s="43"/>
      <c r="AL295" s="38"/>
      <c r="AM295" s="40"/>
      <c r="AN295" s="40"/>
      <c r="AO295" s="40"/>
      <c r="AP295" s="40"/>
      <c r="AQ295" s="39"/>
      <c r="AR295" s="39"/>
      <c r="AS295" s="39"/>
      <c r="AT295" s="39"/>
      <c r="AU295" s="39"/>
    </row>
    <row r="296" spans="1:47" s="26" customFormat="1" ht="39" customHeight="1" x14ac:dyDescent="0.25">
      <c r="A296" s="65" t="e">
        <f>VLOOKUP(D296,'Active-Bldg List ref'!$A:$E,4,FALSE)</f>
        <v>#N/A</v>
      </c>
      <c r="B296" s="65" t="e">
        <f>VLOOKUP(D296,'Active-Bldg List ref'!$A:$E,5,FALSE)</f>
        <v>#N/A</v>
      </c>
      <c r="C296" s="65" t="e">
        <f>VLOOKUP(D296,'Active-Bldg List ref'!$A:$B,2,FALSE)</f>
        <v>#N/A</v>
      </c>
      <c r="D296" s="65" t="e">
        <f>INDEX('Active-Bldg List ref'!$A:$A,MATCH(R296,'Active-Bldg List ref'!$C:$C,0))</f>
        <v>#N/A</v>
      </c>
      <c r="E296" s="65" t="e">
        <f>INDEX('Equip Group &amp; Type ref'!D:D,MATCH(U296,'Equip Group &amp; Type ref'!E:E,0))</f>
        <v>#N/A</v>
      </c>
      <c r="F296" s="66" t="e">
        <f>INDEX('Equip Group &amp; Type ref'!F:F,MATCH(V296,'Equip Group &amp; Type ref'!G:G,0))</f>
        <v>#N/A</v>
      </c>
      <c r="G296" s="83"/>
      <c r="H296" s="69" t="e">
        <f>INDEX('Equip Group &amp; Type ref'!$F:$H,MATCH(F296,'Equip Group &amp; Type ref'!$F:$F,0),MATCH(A296,'Equip Group &amp; Type ref'!$2:$2,0))</f>
        <v>#N/A</v>
      </c>
      <c r="I296" s="70" t="e">
        <f>VLOOKUP(F296,'Equip Group &amp; Type ref'!F:H,6,FALSE)</f>
        <v>#N/A</v>
      </c>
      <c r="J296" s="71" t="e">
        <f>CONCATENATE(D296,":",VLOOKUP(F296,'Equip Group &amp; Type ref'!F:G,2,FALSE),":",$W296)</f>
        <v>#N/A</v>
      </c>
      <c r="K296" s="84" t="e">
        <f t="shared" si="13"/>
        <v>#N/A</v>
      </c>
      <c r="L296" s="70" t="e">
        <f>INDEX('MFR_List ref'!$A:$A,MATCH($Z296,'MFR_List ref'!$B:$B,0))</f>
        <v>#N/A</v>
      </c>
      <c r="M296" s="76" t="e">
        <f t="shared" si="12"/>
        <v>#N/A</v>
      </c>
      <c r="N296" s="78"/>
      <c r="O296" s="85"/>
      <c r="P296" s="86"/>
      <c r="Q296" s="74"/>
      <c r="R296" s="35"/>
      <c r="S296" s="36"/>
      <c r="T296" s="98"/>
      <c r="U296" s="37"/>
      <c r="V296" s="37"/>
      <c r="W296" s="38"/>
      <c r="X296" s="38"/>
      <c r="Y296" s="38"/>
      <c r="Z296" s="35"/>
      <c r="AA296" s="40"/>
      <c r="AB296" s="41"/>
      <c r="AC296" s="42"/>
      <c r="AD296" s="34"/>
      <c r="AE296" s="39"/>
      <c r="AF296" s="39"/>
      <c r="AG296" s="39"/>
      <c r="AH296" s="34"/>
      <c r="AI296" s="39"/>
      <c r="AJ296" s="39"/>
      <c r="AK296" s="43"/>
      <c r="AL296" s="38"/>
      <c r="AM296" s="40"/>
      <c r="AN296" s="40"/>
      <c r="AO296" s="40"/>
      <c r="AP296" s="40"/>
      <c r="AQ296" s="39"/>
      <c r="AR296" s="39"/>
      <c r="AS296" s="39"/>
      <c r="AT296" s="39"/>
      <c r="AU296" s="39"/>
    </row>
    <row r="297" spans="1:47" s="26" customFormat="1" ht="39" customHeight="1" x14ac:dyDescent="0.25">
      <c r="A297" s="65" t="e">
        <f>VLOOKUP(D297,'Active-Bldg List ref'!$A:$E,4,FALSE)</f>
        <v>#N/A</v>
      </c>
      <c r="B297" s="65" t="e">
        <f>VLOOKUP(D297,'Active-Bldg List ref'!$A:$E,5,FALSE)</f>
        <v>#N/A</v>
      </c>
      <c r="C297" s="65" t="e">
        <f>VLOOKUP(D297,'Active-Bldg List ref'!$A:$B,2,FALSE)</f>
        <v>#N/A</v>
      </c>
      <c r="D297" s="65" t="e">
        <f>INDEX('Active-Bldg List ref'!$A:$A,MATCH(R297,'Active-Bldg List ref'!$C:$C,0))</f>
        <v>#N/A</v>
      </c>
      <c r="E297" s="65" t="e">
        <f>INDEX('Equip Group &amp; Type ref'!D:D,MATCH(U297,'Equip Group &amp; Type ref'!E:E,0))</f>
        <v>#N/A</v>
      </c>
      <c r="F297" s="66" t="e">
        <f>INDEX('Equip Group &amp; Type ref'!F:F,MATCH(V297,'Equip Group &amp; Type ref'!G:G,0))</f>
        <v>#N/A</v>
      </c>
      <c r="G297" s="83"/>
      <c r="H297" s="69" t="e">
        <f>INDEX('Equip Group &amp; Type ref'!$F:$H,MATCH(F297,'Equip Group &amp; Type ref'!$F:$F,0),MATCH(A297,'Equip Group &amp; Type ref'!$2:$2,0))</f>
        <v>#N/A</v>
      </c>
      <c r="I297" s="70" t="e">
        <f>VLOOKUP(F297,'Equip Group &amp; Type ref'!F:H,6,FALSE)</f>
        <v>#N/A</v>
      </c>
      <c r="J297" s="71" t="e">
        <f>CONCATENATE(D297,":",VLOOKUP(F297,'Equip Group &amp; Type ref'!F:G,2,FALSE),":",$W297)</f>
        <v>#N/A</v>
      </c>
      <c r="K297" s="84" t="e">
        <f t="shared" si="13"/>
        <v>#N/A</v>
      </c>
      <c r="L297" s="70" t="e">
        <f>INDEX('MFR_List ref'!$A:$A,MATCH($Z297,'MFR_List ref'!$B:$B,0))</f>
        <v>#N/A</v>
      </c>
      <c r="M297" s="76" t="e">
        <f t="shared" si="12"/>
        <v>#N/A</v>
      </c>
      <c r="N297" s="78"/>
      <c r="O297" s="85"/>
      <c r="P297" s="86"/>
      <c r="Q297" s="74"/>
      <c r="R297" s="35"/>
      <c r="S297" s="36"/>
      <c r="T297" s="98"/>
      <c r="U297" s="37"/>
      <c r="V297" s="37"/>
      <c r="W297" s="38"/>
      <c r="X297" s="38"/>
      <c r="Y297" s="38"/>
      <c r="Z297" s="35"/>
      <c r="AA297" s="40"/>
      <c r="AB297" s="41"/>
      <c r="AC297" s="42"/>
      <c r="AD297" s="34"/>
      <c r="AE297" s="39"/>
      <c r="AF297" s="39"/>
      <c r="AG297" s="39"/>
      <c r="AH297" s="34"/>
      <c r="AI297" s="39"/>
      <c r="AJ297" s="39"/>
      <c r="AK297" s="43"/>
      <c r="AL297" s="38"/>
      <c r="AM297" s="40"/>
      <c r="AN297" s="40"/>
      <c r="AO297" s="40"/>
      <c r="AP297" s="40"/>
      <c r="AQ297" s="39"/>
      <c r="AR297" s="39"/>
      <c r="AS297" s="39"/>
      <c r="AT297" s="39"/>
      <c r="AU297" s="39"/>
    </row>
    <row r="298" spans="1:47" s="26" customFormat="1" ht="39" customHeight="1" x14ac:dyDescent="0.25">
      <c r="A298" s="65" t="e">
        <f>VLOOKUP(D298,'Active-Bldg List ref'!$A:$E,4,FALSE)</f>
        <v>#N/A</v>
      </c>
      <c r="B298" s="65" t="e">
        <f>VLOOKUP(D298,'Active-Bldg List ref'!$A:$E,5,FALSE)</f>
        <v>#N/A</v>
      </c>
      <c r="C298" s="65" t="e">
        <f>VLOOKUP(D298,'Active-Bldg List ref'!$A:$B,2,FALSE)</f>
        <v>#N/A</v>
      </c>
      <c r="D298" s="65" t="e">
        <f>INDEX('Active-Bldg List ref'!$A:$A,MATCH(R298,'Active-Bldg List ref'!$C:$C,0))</f>
        <v>#N/A</v>
      </c>
      <c r="E298" s="65" t="e">
        <f>INDEX('Equip Group &amp; Type ref'!D:D,MATCH(U298,'Equip Group &amp; Type ref'!E:E,0))</f>
        <v>#N/A</v>
      </c>
      <c r="F298" s="66" t="e">
        <f>INDEX('Equip Group &amp; Type ref'!F:F,MATCH(V298,'Equip Group &amp; Type ref'!G:G,0))</f>
        <v>#N/A</v>
      </c>
      <c r="G298" s="83"/>
      <c r="H298" s="69" t="e">
        <f>INDEX('Equip Group &amp; Type ref'!$F:$H,MATCH(F298,'Equip Group &amp; Type ref'!$F:$F,0),MATCH(A298,'Equip Group &amp; Type ref'!$2:$2,0))</f>
        <v>#N/A</v>
      </c>
      <c r="I298" s="70" t="e">
        <f>VLOOKUP(F298,'Equip Group &amp; Type ref'!F:H,6,FALSE)</f>
        <v>#N/A</v>
      </c>
      <c r="J298" s="71" t="e">
        <f>CONCATENATE(D298,":",VLOOKUP(F298,'Equip Group &amp; Type ref'!F:G,2,FALSE),":",$W298)</f>
        <v>#N/A</v>
      </c>
      <c r="K298" s="84" t="e">
        <f t="shared" si="13"/>
        <v>#N/A</v>
      </c>
      <c r="L298" s="70" t="e">
        <f>INDEX('MFR_List ref'!$A:$A,MATCH($Z298,'MFR_List ref'!$B:$B,0))</f>
        <v>#N/A</v>
      </c>
      <c r="M298" s="76" t="e">
        <f t="shared" si="12"/>
        <v>#N/A</v>
      </c>
      <c r="N298" s="78"/>
      <c r="O298" s="85"/>
      <c r="P298" s="86"/>
      <c r="Q298" s="74"/>
      <c r="R298" s="35"/>
      <c r="S298" s="36"/>
      <c r="T298" s="98"/>
      <c r="U298" s="37"/>
      <c r="V298" s="37"/>
      <c r="W298" s="38"/>
      <c r="X298" s="38"/>
      <c r="Y298" s="38"/>
      <c r="Z298" s="35"/>
      <c r="AA298" s="40"/>
      <c r="AB298" s="41"/>
      <c r="AC298" s="42"/>
      <c r="AD298" s="34"/>
      <c r="AE298" s="39"/>
      <c r="AF298" s="39"/>
      <c r="AG298" s="39"/>
      <c r="AH298" s="34"/>
      <c r="AI298" s="39"/>
      <c r="AJ298" s="39"/>
      <c r="AK298" s="43"/>
      <c r="AL298" s="38"/>
      <c r="AM298" s="40"/>
      <c r="AN298" s="40"/>
      <c r="AO298" s="40"/>
      <c r="AP298" s="40"/>
      <c r="AQ298" s="39"/>
      <c r="AR298" s="39"/>
      <c r="AS298" s="39"/>
      <c r="AT298" s="39"/>
      <c r="AU298" s="39"/>
    </row>
    <row r="299" spans="1:47" s="26" customFormat="1" ht="39" customHeight="1" x14ac:dyDescent="0.25">
      <c r="A299" s="65" t="e">
        <f>VLOOKUP(D299,'Active-Bldg List ref'!$A:$E,4,FALSE)</f>
        <v>#N/A</v>
      </c>
      <c r="B299" s="65" t="e">
        <f>VLOOKUP(D299,'Active-Bldg List ref'!$A:$E,5,FALSE)</f>
        <v>#N/A</v>
      </c>
      <c r="C299" s="65" t="e">
        <f>VLOOKUP(D299,'Active-Bldg List ref'!$A:$B,2,FALSE)</f>
        <v>#N/A</v>
      </c>
      <c r="D299" s="65" t="e">
        <f>INDEX('Active-Bldg List ref'!$A:$A,MATCH(R299,'Active-Bldg List ref'!$C:$C,0))</f>
        <v>#N/A</v>
      </c>
      <c r="E299" s="65" t="e">
        <f>INDEX('Equip Group &amp; Type ref'!D:D,MATCH(U299,'Equip Group &amp; Type ref'!E:E,0))</f>
        <v>#N/A</v>
      </c>
      <c r="F299" s="66" t="e">
        <f>INDEX('Equip Group &amp; Type ref'!F:F,MATCH(V299,'Equip Group &amp; Type ref'!G:G,0))</f>
        <v>#N/A</v>
      </c>
      <c r="G299" s="83"/>
      <c r="H299" s="69" t="e">
        <f>INDEX('Equip Group &amp; Type ref'!$F:$H,MATCH(F299,'Equip Group &amp; Type ref'!$F:$F,0),MATCH(A299,'Equip Group &amp; Type ref'!$2:$2,0))</f>
        <v>#N/A</v>
      </c>
      <c r="I299" s="70" t="e">
        <f>VLOOKUP(F299,'Equip Group &amp; Type ref'!F:H,6,FALSE)</f>
        <v>#N/A</v>
      </c>
      <c r="J299" s="71" t="e">
        <f>CONCATENATE(D299,":",VLOOKUP(F299,'Equip Group &amp; Type ref'!F:G,2,FALSE),":",$W299)</f>
        <v>#N/A</v>
      </c>
      <c r="K299" s="84" t="e">
        <f t="shared" si="13"/>
        <v>#N/A</v>
      </c>
      <c r="L299" s="70" t="e">
        <f>INDEX('MFR_List ref'!$A:$A,MATCH($Z299,'MFR_List ref'!$B:$B,0))</f>
        <v>#N/A</v>
      </c>
      <c r="M299" s="76" t="e">
        <f t="shared" si="12"/>
        <v>#N/A</v>
      </c>
      <c r="N299" s="78"/>
      <c r="O299" s="85"/>
      <c r="P299" s="86"/>
      <c r="Q299" s="74"/>
      <c r="R299" s="35"/>
      <c r="S299" s="36"/>
      <c r="T299" s="98"/>
      <c r="U299" s="37"/>
      <c r="V299" s="37"/>
      <c r="W299" s="38"/>
      <c r="X299" s="38"/>
      <c r="Y299" s="38"/>
      <c r="Z299" s="35"/>
      <c r="AA299" s="40"/>
      <c r="AB299" s="41"/>
      <c r="AC299" s="42"/>
      <c r="AD299" s="34"/>
      <c r="AE299" s="39"/>
      <c r="AF299" s="39"/>
      <c r="AG299" s="39"/>
      <c r="AH299" s="34"/>
      <c r="AI299" s="39"/>
      <c r="AJ299" s="39"/>
      <c r="AK299" s="43"/>
      <c r="AL299" s="38"/>
      <c r="AM299" s="40"/>
      <c r="AN299" s="40"/>
      <c r="AO299" s="40"/>
      <c r="AP299" s="40"/>
      <c r="AQ299" s="39"/>
      <c r="AR299" s="39"/>
      <c r="AS299" s="39"/>
      <c r="AT299" s="39"/>
      <c r="AU299" s="39"/>
    </row>
    <row r="300" spans="1:47" s="26" customFormat="1" ht="39" customHeight="1" x14ac:dyDescent="0.25">
      <c r="A300" s="65" t="e">
        <f>VLOOKUP(D300,'Active-Bldg List ref'!$A:$E,4,FALSE)</f>
        <v>#N/A</v>
      </c>
      <c r="B300" s="65" t="e">
        <f>VLOOKUP(D300,'Active-Bldg List ref'!$A:$E,5,FALSE)</f>
        <v>#N/A</v>
      </c>
      <c r="C300" s="65" t="e">
        <f>VLOOKUP(D300,'Active-Bldg List ref'!$A:$B,2,FALSE)</f>
        <v>#N/A</v>
      </c>
      <c r="D300" s="65" t="e">
        <f>INDEX('Active-Bldg List ref'!$A:$A,MATCH(R300,'Active-Bldg List ref'!$C:$C,0))</f>
        <v>#N/A</v>
      </c>
      <c r="E300" s="65" t="e">
        <f>INDEX('Equip Group &amp; Type ref'!D:D,MATCH(U300,'Equip Group &amp; Type ref'!E:E,0))</f>
        <v>#N/A</v>
      </c>
      <c r="F300" s="66" t="e">
        <f>INDEX('Equip Group &amp; Type ref'!F:F,MATCH(V300,'Equip Group &amp; Type ref'!G:G,0))</f>
        <v>#N/A</v>
      </c>
      <c r="G300" s="83"/>
      <c r="H300" s="69" t="e">
        <f>INDEX('Equip Group &amp; Type ref'!$F:$H,MATCH(F300,'Equip Group &amp; Type ref'!$F:$F,0),MATCH(A300,'Equip Group &amp; Type ref'!$2:$2,0))</f>
        <v>#N/A</v>
      </c>
      <c r="I300" s="70" t="e">
        <f>VLOOKUP(F300,'Equip Group &amp; Type ref'!F:H,6,FALSE)</f>
        <v>#N/A</v>
      </c>
      <c r="J300" s="71" t="e">
        <f>CONCATENATE(D300,":",VLOOKUP(F300,'Equip Group &amp; Type ref'!F:G,2,FALSE),":",$W300)</f>
        <v>#N/A</v>
      </c>
      <c r="K300" s="84" t="e">
        <f t="shared" si="13"/>
        <v>#N/A</v>
      </c>
      <c r="L300" s="70" t="e">
        <f>INDEX('MFR_List ref'!$A:$A,MATCH($Z300,'MFR_List ref'!$B:$B,0))</f>
        <v>#N/A</v>
      </c>
      <c r="M300" s="76" t="e">
        <f t="shared" si="12"/>
        <v>#N/A</v>
      </c>
      <c r="N300" s="78"/>
      <c r="O300" s="85"/>
      <c r="P300" s="86"/>
      <c r="Q300" s="74"/>
      <c r="R300" s="35"/>
      <c r="S300" s="36"/>
      <c r="T300" s="98"/>
      <c r="U300" s="37"/>
      <c r="V300" s="37"/>
      <c r="W300" s="38"/>
      <c r="X300" s="38"/>
      <c r="Y300" s="38"/>
      <c r="Z300" s="35"/>
      <c r="AA300" s="40"/>
      <c r="AB300" s="41"/>
      <c r="AC300" s="42"/>
      <c r="AD300" s="34"/>
      <c r="AE300" s="39"/>
      <c r="AF300" s="39"/>
      <c r="AG300" s="39"/>
      <c r="AH300" s="34"/>
      <c r="AI300" s="39"/>
      <c r="AJ300" s="39"/>
      <c r="AK300" s="43"/>
      <c r="AL300" s="38"/>
      <c r="AM300" s="40"/>
      <c r="AN300" s="40"/>
      <c r="AO300" s="40"/>
      <c r="AP300" s="40"/>
      <c r="AQ300" s="39"/>
      <c r="AR300" s="39"/>
      <c r="AS300" s="39"/>
      <c r="AT300" s="39"/>
      <c r="AU300" s="39"/>
    </row>
    <row r="301" spans="1:47" s="26" customFormat="1" ht="39" customHeight="1" x14ac:dyDescent="0.25">
      <c r="A301" s="65" t="e">
        <f>VLOOKUP(D301,'Active-Bldg List ref'!$A:$E,4,FALSE)</f>
        <v>#N/A</v>
      </c>
      <c r="B301" s="65" t="e">
        <f>VLOOKUP(D301,'Active-Bldg List ref'!$A:$E,5,FALSE)</f>
        <v>#N/A</v>
      </c>
      <c r="C301" s="65" t="e">
        <f>VLOOKUP(D301,'Active-Bldg List ref'!$A:$B,2,FALSE)</f>
        <v>#N/A</v>
      </c>
      <c r="D301" s="65" t="e">
        <f>INDEX('Active-Bldg List ref'!$A:$A,MATCH(R301,'Active-Bldg List ref'!$C:$C,0))</f>
        <v>#N/A</v>
      </c>
      <c r="E301" s="65" t="e">
        <f>INDEX('Equip Group &amp; Type ref'!D:D,MATCH(U301,'Equip Group &amp; Type ref'!E:E,0))</f>
        <v>#N/A</v>
      </c>
      <c r="F301" s="66" t="e">
        <f>INDEX('Equip Group &amp; Type ref'!F:F,MATCH(V301,'Equip Group &amp; Type ref'!G:G,0))</f>
        <v>#N/A</v>
      </c>
      <c r="G301" s="83"/>
      <c r="H301" s="69" t="e">
        <f>INDEX('Equip Group &amp; Type ref'!$F:$H,MATCH(F301,'Equip Group &amp; Type ref'!$F:$F,0),MATCH(A301,'Equip Group &amp; Type ref'!$2:$2,0))</f>
        <v>#N/A</v>
      </c>
      <c r="I301" s="70" t="e">
        <f>VLOOKUP(F301,'Equip Group &amp; Type ref'!F:H,6,FALSE)</f>
        <v>#N/A</v>
      </c>
      <c r="J301" s="71" t="e">
        <f>CONCATENATE(D301,":",VLOOKUP(F301,'Equip Group &amp; Type ref'!F:G,2,FALSE),":",$W301)</f>
        <v>#N/A</v>
      </c>
      <c r="K301" s="84" t="e">
        <f t="shared" si="13"/>
        <v>#N/A</v>
      </c>
      <c r="L301" s="70" t="e">
        <f>INDEX('MFR_List ref'!$A:$A,MATCH($Z301,'MFR_List ref'!$B:$B,0))</f>
        <v>#N/A</v>
      </c>
      <c r="M301" s="76" t="e">
        <f t="shared" si="12"/>
        <v>#N/A</v>
      </c>
      <c r="N301" s="78"/>
      <c r="O301" s="85"/>
      <c r="P301" s="86"/>
      <c r="Q301" s="74"/>
      <c r="R301" s="35"/>
      <c r="S301" s="36"/>
      <c r="T301" s="98"/>
      <c r="U301" s="37"/>
      <c r="V301" s="37"/>
      <c r="W301" s="38"/>
      <c r="X301" s="38"/>
      <c r="Y301" s="38"/>
      <c r="Z301" s="35"/>
      <c r="AA301" s="40"/>
      <c r="AB301" s="41"/>
      <c r="AC301" s="42"/>
      <c r="AD301" s="34"/>
      <c r="AE301" s="39"/>
      <c r="AF301" s="39"/>
      <c r="AG301" s="39"/>
      <c r="AH301" s="34"/>
      <c r="AI301" s="39"/>
      <c r="AJ301" s="39"/>
      <c r="AK301" s="43"/>
      <c r="AL301" s="38"/>
      <c r="AM301" s="40"/>
      <c r="AN301" s="40"/>
      <c r="AO301" s="40"/>
      <c r="AP301" s="40"/>
      <c r="AQ301" s="39"/>
      <c r="AR301" s="39"/>
      <c r="AS301" s="39"/>
      <c r="AT301" s="39"/>
      <c r="AU301" s="39"/>
    </row>
    <row r="302" spans="1:47" s="26" customFormat="1" ht="39" customHeight="1" x14ac:dyDescent="0.25">
      <c r="A302" s="65" t="e">
        <f>VLOOKUP(D302,'Active-Bldg List ref'!$A:$E,4,FALSE)</f>
        <v>#N/A</v>
      </c>
      <c r="B302" s="65" t="e">
        <f>VLOOKUP(D302,'Active-Bldg List ref'!$A:$E,5,FALSE)</f>
        <v>#N/A</v>
      </c>
      <c r="C302" s="65" t="e">
        <f>VLOOKUP(D302,'Active-Bldg List ref'!$A:$B,2,FALSE)</f>
        <v>#N/A</v>
      </c>
      <c r="D302" s="65" t="e">
        <f>INDEX('Active-Bldg List ref'!$A:$A,MATCH(R302,'Active-Bldg List ref'!$C:$C,0))</f>
        <v>#N/A</v>
      </c>
      <c r="E302" s="65" t="e">
        <f>INDEX('Equip Group &amp; Type ref'!D:D,MATCH(U302,'Equip Group &amp; Type ref'!E:E,0))</f>
        <v>#N/A</v>
      </c>
      <c r="F302" s="66" t="e">
        <f>INDEX('Equip Group &amp; Type ref'!F:F,MATCH(V302,'Equip Group &amp; Type ref'!G:G,0))</f>
        <v>#N/A</v>
      </c>
      <c r="G302" s="83"/>
      <c r="H302" s="69" t="e">
        <f>INDEX('Equip Group &amp; Type ref'!$F:$H,MATCH(F302,'Equip Group &amp; Type ref'!$F:$F,0),MATCH(A302,'Equip Group &amp; Type ref'!$2:$2,0))</f>
        <v>#N/A</v>
      </c>
      <c r="I302" s="70" t="e">
        <f>VLOOKUP(F302,'Equip Group &amp; Type ref'!F:H,6,FALSE)</f>
        <v>#N/A</v>
      </c>
      <c r="J302" s="71" t="e">
        <f>CONCATENATE(D302,":",VLOOKUP(F302,'Equip Group &amp; Type ref'!F:G,2,FALSE),":",$W302)</f>
        <v>#N/A</v>
      </c>
      <c r="K302" s="84" t="e">
        <f t="shared" si="13"/>
        <v>#N/A</v>
      </c>
      <c r="L302" s="70" t="e">
        <f>INDEX('MFR_List ref'!$A:$A,MATCH($Z302,'MFR_List ref'!$B:$B,0))</f>
        <v>#N/A</v>
      </c>
      <c r="M302" s="76" t="e">
        <f t="shared" si="12"/>
        <v>#N/A</v>
      </c>
      <c r="N302" s="78"/>
      <c r="O302" s="85"/>
      <c r="P302" s="86"/>
      <c r="Q302" s="74"/>
      <c r="R302" s="35"/>
      <c r="S302" s="36"/>
      <c r="T302" s="98"/>
      <c r="U302" s="37"/>
      <c r="V302" s="37"/>
      <c r="W302" s="38"/>
      <c r="X302" s="38"/>
      <c r="Y302" s="38"/>
      <c r="Z302" s="35"/>
      <c r="AA302" s="40"/>
      <c r="AB302" s="41"/>
      <c r="AC302" s="42"/>
      <c r="AD302" s="34"/>
      <c r="AE302" s="39"/>
      <c r="AF302" s="39"/>
      <c r="AG302" s="39"/>
      <c r="AH302" s="34"/>
      <c r="AI302" s="39"/>
      <c r="AJ302" s="39"/>
      <c r="AK302" s="43"/>
      <c r="AL302" s="38"/>
      <c r="AM302" s="40"/>
      <c r="AN302" s="40"/>
      <c r="AO302" s="40"/>
      <c r="AP302" s="40"/>
      <c r="AQ302" s="39"/>
      <c r="AR302" s="39"/>
      <c r="AS302" s="39"/>
      <c r="AT302" s="39"/>
      <c r="AU302" s="39"/>
    </row>
    <row r="303" spans="1:47" s="26" customFormat="1" ht="39" customHeight="1" x14ac:dyDescent="0.25">
      <c r="A303" s="65" t="e">
        <f>VLOOKUP(D303,'Active-Bldg List ref'!$A:$E,4,FALSE)</f>
        <v>#N/A</v>
      </c>
      <c r="B303" s="65" t="e">
        <f>VLOOKUP(D303,'Active-Bldg List ref'!$A:$E,5,FALSE)</f>
        <v>#N/A</v>
      </c>
      <c r="C303" s="65" t="e">
        <f>VLOOKUP(D303,'Active-Bldg List ref'!$A:$B,2,FALSE)</f>
        <v>#N/A</v>
      </c>
      <c r="D303" s="65" t="e">
        <f>INDEX('Active-Bldg List ref'!$A:$A,MATCH(R303,'Active-Bldg List ref'!$C:$C,0))</f>
        <v>#N/A</v>
      </c>
      <c r="E303" s="65" t="e">
        <f>INDEX('Equip Group &amp; Type ref'!D:D,MATCH(U303,'Equip Group &amp; Type ref'!E:E,0))</f>
        <v>#N/A</v>
      </c>
      <c r="F303" s="66" t="e">
        <f>INDEX('Equip Group &amp; Type ref'!F:F,MATCH(V303,'Equip Group &amp; Type ref'!G:G,0))</f>
        <v>#N/A</v>
      </c>
      <c r="G303" s="83"/>
      <c r="H303" s="69" t="e">
        <f>INDEX('Equip Group &amp; Type ref'!$F:$H,MATCH(F303,'Equip Group &amp; Type ref'!$F:$F,0),MATCH(A303,'Equip Group &amp; Type ref'!$2:$2,0))</f>
        <v>#N/A</v>
      </c>
      <c r="I303" s="70" t="e">
        <f>VLOOKUP(F303,'Equip Group &amp; Type ref'!F:H,6,FALSE)</f>
        <v>#N/A</v>
      </c>
      <c r="J303" s="71" t="e">
        <f>CONCATENATE(D303,":",VLOOKUP(F303,'Equip Group &amp; Type ref'!F:G,2,FALSE),":",$W303)</f>
        <v>#N/A</v>
      </c>
      <c r="K303" s="84" t="e">
        <f t="shared" si="13"/>
        <v>#N/A</v>
      </c>
      <c r="L303" s="70" t="e">
        <f>INDEX('MFR_List ref'!$A:$A,MATCH($Z303,'MFR_List ref'!$B:$B,0))</f>
        <v>#N/A</v>
      </c>
      <c r="M303" s="76" t="e">
        <f t="shared" si="12"/>
        <v>#N/A</v>
      </c>
      <c r="N303" s="78"/>
      <c r="O303" s="85"/>
      <c r="P303" s="86"/>
      <c r="Q303" s="74"/>
      <c r="R303" s="35"/>
      <c r="S303" s="36"/>
      <c r="T303" s="98"/>
      <c r="U303" s="37"/>
      <c r="V303" s="37"/>
      <c r="W303" s="38"/>
      <c r="X303" s="38"/>
      <c r="Y303" s="38"/>
      <c r="Z303" s="35"/>
      <c r="AA303" s="40"/>
      <c r="AB303" s="41"/>
      <c r="AC303" s="42"/>
      <c r="AD303" s="34"/>
      <c r="AE303" s="39"/>
      <c r="AF303" s="39"/>
      <c r="AG303" s="39"/>
      <c r="AH303" s="34"/>
      <c r="AI303" s="39"/>
      <c r="AJ303" s="39"/>
      <c r="AK303" s="43"/>
      <c r="AL303" s="38"/>
      <c r="AM303" s="40"/>
      <c r="AN303" s="40"/>
      <c r="AO303" s="40"/>
      <c r="AP303" s="40"/>
      <c r="AQ303" s="39"/>
      <c r="AR303" s="39"/>
      <c r="AS303" s="39"/>
      <c r="AT303" s="39"/>
      <c r="AU303" s="39"/>
    </row>
    <row r="304" spans="1:47" s="26" customFormat="1" ht="39" customHeight="1" x14ac:dyDescent="0.25">
      <c r="A304" s="65" t="e">
        <f>VLOOKUP(D304,'Active-Bldg List ref'!$A:$E,4,FALSE)</f>
        <v>#N/A</v>
      </c>
      <c r="B304" s="65" t="e">
        <f>VLOOKUP(D304,'Active-Bldg List ref'!$A:$E,5,FALSE)</f>
        <v>#N/A</v>
      </c>
      <c r="C304" s="65" t="e">
        <f>VLOOKUP(D304,'Active-Bldg List ref'!$A:$B,2,FALSE)</f>
        <v>#N/A</v>
      </c>
      <c r="D304" s="65" t="e">
        <f>INDEX('Active-Bldg List ref'!$A:$A,MATCH(R304,'Active-Bldg List ref'!$C:$C,0))</f>
        <v>#N/A</v>
      </c>
      <c r="E304" s="65" t="e">
        <f>INDEX('Equip Group &amp; Type ref'!D:D,MATCH(U304,'Equip Group &amp; Type ref'!E:E,0))</f>
        <v>#N/A</v>
      </c>
      <c r="F304" s="66" t="e">
        <f>INDEX('Equip Group &amp; Type ref'!F:F,MATCH(V304,'Equip Group &amp; Type ref'!G:G,0))</f>
        <v>#N/A</v>
      </c>
      <c r="G304" s="83"/>
      <c r="H304" s="69" t="e">
        <f>INDEX('Equip Group &amp; Type ref'!$F:$H,MATCH(F304,'Equip Group &amp; Type ref'!$F:$F,0),MATCH(A304,'Equip Group &amp; Type ref'!$2:$2,0))</f>
        <v>#N/A</v>
      </c>
      <c r="I304" s="70" t="e">
        <f>VLOOKUP(F304,'Equip Group &amp; Type ref'!F:H,6,FALSE)</f>
        <v>#N/A</v>
      </c>
      <c r="J304" s="71" t="e">
        <f>CONCATENATE(D304,":",VLOOKUP(F304,'Equip Group &amp; Type ref'!F:G,2,FALSE),":",$W304)</f>
        <v>#N/A</v>
      </c>
      <c r="K304" s="84" t="e">
        <f t="shared" si="13"/>
        <v>#N/A</v>
      </c>
      <c r="L304" s="70" t="e">
        <f>INDEX('MFR_List ref'!$A:$A,MATCH($Z304,'MFR_List ref'!$B:$B,0))</f>
        <v>#N/A</v>
      </c>
      <c r="M304" s="76" t="e">
        <f t="shared" si="12"/>
        <v>#N/A</v>
      </c>
      <c r="N304" s="78"/>
      <c r="O304" s="85"/>
      <c r="P304" s="86"/>
      <c r="Q304" s="74"/>
      <c r="R304" s="35"/>
      <c r="S304" s="36"/>
      <c r="T304" s="98"/>
      <c r="U304" s="37"/>
      <c r="V304" s="37"/>
      <c r="W304" s="38"/>
      <c r="X304" s="38"/>
      <c r="Y304" s="38"/>
      <c r="Z304" s="35"/>
      <c r="AA304" s="40"/>
      <c r="AB304" s="41"/>
      <c r="AC304" s="42"/>
      <c r="AD304" s="34"/>
      <c r="AE304" s="39"/>
      <c r="AF304" s="39"/>
      <c r="AG304" s="39"/>
      <c r="AH304" s="34"/>
      <c r="AI304" s="39"/>
      <c r="AJ304" s="39"/>
      <c r="AK304" s="43"/>
      <c r="AL304" s="38"/>
      <c r="AM304" s="40"/>
      <c r="AN304" s="40"/>
      <c r="AO304" s="40"/>
      <c r="AP304" s="40"/>
      <c r="AQ304" s="39"/>
      <c r="AR304" s="39"/>
      <c r="AS304" s="39"/>
      <c r="AT304" s="39"/>
      <c r="AU304" s="39"/>
    </row>
    <row r="305" spans="1:47" s="26" customFormat="1" ht="39" customHeight="1" x14ac:dyDescent="0.25">
      <c r="A305" s="65" t="e">
        <f>VLOOKUP(D305,'Active-Bldg List ref'!$A:$E,4,FALSE)</f>
        <v>#N/A</v>
      </c>
      <c r="B305" s="65" t="e">
        <f>VLOOKUP(D305,'Active-Bldg List ref'!$A:$E,5,FALSE)</f>
        <v>#N/A</v>
      </c>
      <c r="C305" s="65" t="e">
        <f>VLOOKUP(D305,'Active-Bldg List ref'!$A:$B,2,FALSE)</f>
        <v>#N/A</v>
      </c>
      <c r="D305" s="65" t="e">
        <f>INDEX('Active-Bldg List ref'!$A:$A,MATCH(R305,'Active-Bldg List ref'!$C:$C,0))</f>
        <v>#N/A</v>
      </c>
      <c r="E305" s="65" t="e">
        <f>INDEX('Equip Group &amp; Type ref'!D:D,MATCH(U305,'Equip Group &amp; Type ref'!E:E,0))</f>
        <v>#N/A</v>
      </c>
      <c r="F305" s="66" t="e">
        <f>INDEX('Equip Group &amp; Type ref'!F:F,MATCH(V305,'Equip Group &amp; Type ref'!G:G,0))</f>
        <v>#N/A</v>
      </c>
      <c r="G305" s="83"/>
      <c r="H305" s="69" t="e">
        <f>INDEX('Equip Group &amp; Type ref'!$F:$H,MATCH(F305,'Equip Group &amp; Type ref'!$F:$F,0),MATCH(A305,'Equip Group &amp; Type ref'!$2:$2,0))</f>
        <v>#N/A</v>
      </c>
      <c r="I305" s="70" t="e">
        <f>VLOOKUP(F305,'Equip Group &amp; Type ref'!F:H,6,FALSE)</f>
        <v>#N/A</v>
      </c>
      <c r="J305" s="71" t="e">
        <f>CONCATENATE(D305,":",VLOOKUP(F305,'Equip Group &amp; Type ref'!F:G,2,FALSE),":",$W305)</f>
        <v>#N/A</v>
      </c>
      <c r="K305" s="84" t="e">
        <f t="shared" si="13"/>
        <v>#N/A</v>
      </c>
      <c r="L305" s="70" t="e">
        <f>INDEX('MFR_List ref'!$A:$A,MATCH($Z305,'MFR_List ref'!$B:$B,0))</f>
        <v>#N/A</v>
      </c>
      <c r="M305" s="76" t="e">
        <f t="shared" si="12"/>
        <v>#N/A</v>
      </c>
      <c r="N305" s="78"/>
      <c r="O305" s="85"/>
      <c r="P305" s="86"/>
      <c r="Q305" s="74"/>
      <c r="R305" s="35"/>
      <c r="S305" s="36"/>
      <c r="T305" s="98"/>
      <c r="U305" s="37"/>
      <c r="V305" s="37"/>
      <c r="W305" s="38"/>
      <c r="X305" s="38"/>
      <c r="Y305" s="38"/>
      <c r="Z305" s="35"/>
      <c r="AA305" s="40"/>
      <c r="AB305" s="41"/>
      <c r="AC305" s="42"/>
      <c r="AD305" s="34"/>
      <c r="AE305" s="39"/>
      <c r="AF305" s="39"/>
      <c r="AG305" s="39"/>
      <c r="AH305" s="34"/>
      <c r="AI305" s="39"/>
      <c r="AJ305" s="39"/>
      <c r="AK305" s="43"/>
      <c r="AL305" s="38"/>
      <c r="AM305" s="40"/>
      <c r="AN305" s="40"/>
      <c r="AO305" s="40"/>
      <c r="AP305" s="40"/>
      <c r="AQ305" s="39"/>
      <c r="AR305" s="39"/>
      <c r="AS305" s="39"/>
      <c r="AT305" s="39"/>
      <c r="AU305" s="39"/>
    </row>
    <row r="306" spans="1:47" s="26" customFormat="1" ht="39" customHeight="1" x14ac:dyDescent="0.25">
      <c r="A306" s="65" t="e">
        <f>VLOOKUP(D306,'Active-Bldg List ref'!$A:$E,4,FALSE)</f>
        <v>#N/A</v>
      </c>
      <c r="B306" s="65" t="e">
        <f>VLOOKUP(D306,'Active-Bldg List ref'!$A:$E,5,FALSE)</f>
        <v>#N/A</v>
      </c>
      <c r="C306" s="65" t="e">
        <f>VLOOKUP(D306,'Active-Bldg List ref'!$A:$B,2,FALSE)</f>
        <v>#N/A</v>
      </c>
      <c r="D306" s="65" t="e">
        <f>INDEX('Active-Bldg List ref'!$A:$A,MATCH(R306,'Active-Bldg List ref'!$C:$C,0))</f>
        <v>#N/A</v>
      </c>
      <c r="E306" s="65" t="e">
        <f>INDEX('Equip Group &amp; Type ref'!D:D,MATCH(U306,'Equip Group &amp; Type ref'!E:E,0))</f>
        <v>#N/A</v>
      </c>
      <c r="F306" s="66" t="e">
        <f>INDEX('Equip Group &amp; Type ref'!F:F,MATCH(V306,'Equip Group &amp; Type ref'!G:G,0))</f>
        <v>#N/A</v>
      </c>
      <c r="G306" s="83"/>
      <c r="H306" s="69" t="e">
        <f>INDEX('Equip Group &amp; Type ref'!$F:$H,MATCH(F306,'Equip Group &amp; Type ref'!$F:$F,0),MATCH(A306,'Equip Group &amp; Type ref'!$2:$2,0))</f>
        <v>#N/A</v>
      </c>
      <c r="I306" s="70" t="e">
        <f>VLOOKUP(F306,'Equip Group &amp; Type ref'!F:H,6,FALSE)</f>
        <v>#N/A</v>
      </c>
      <c r="J306" s="71" t="e">
        <f>CONCATENATE(D306,":",VLOOKUP(F306,'Equip Group &amp; Type ref'!F:G,2,FALSE),":",$W306)</f>
        <v>#N/A</v>
      </c>
      <c r="K306" s="84" t="e">
        <f t="shared" si="13"/>
        <v>#N/A</v>
      </c>
      <c r="L306" s="70" t="e">
        <f>INDEX('MFR_List ref'!$A:$A,MATCH($Z306,'MFR_List ref'!$B:$B,0))</f>
        <v>#N/A</v>
      </c>
      <c r="M306" s="76" t="e">
        <f t="shared" si="12"/>
        <v>#N/A</v>
      </c>
      <c r="N306" s="78"/>
      <c r="O306" s="85"/>
      <c r="P306" s="86"/>
      <c r="Q306" s="74"/>
      <c r="R306" s="35"/>
      <c r="S306" s="36"/>
      <c r="T306" s="98"/>
      <c r="U306" s="37"/>
      <c r="V306" s="37"/>
      <c r="W306" s="38"/>
      <c r="X306" s="38"/>
      <c r="Y306" s="38"/>
      <c r="Z306" s="35"/>
      <c r="AA306" s="40"/>
      <c r="AB306" s="41"/>
      <c r="AC306" s="42"/>
      <c r="AD306" s="34"/>
      <c r="AE306" s="39"/>
      <c r="AF306" s="39"/>
      <c r="AG306" s="39"/>
      <c r="AH306" s="34"/>
      <c r="AI306" s="39"/>
      <c r="AJ306" s="39"/>
      <c r="AK306" s="43"/>
      <c r="AL306" s="38"/>
      <c r="AM306" s="40"/>
      <c r="AN306" s="40"/>
      <c r="AO306" s="40"/>
      <c r="AP306" s="40"/>
      <c r="AQ306" s="39"/>
      <c r="AR306" s="39"/>
      <c r="AS306" s="39"/>
      <c r="AT306" s="39"/>
      <c r="AU306" s="39"/>
    </row>
    <row r="307" spans="1:47" s="26" customFormat="1" ht="39" customHeight="1" x14ac:dyDescent="0.25">
      <c r="A307" s="65" t="e">
        <f>VLOOKUP(D307,'Active-Bldg List ref'!$A:$E,4,FALSE)</f>
        <v>#N/A</v>
      </c>
      <c r="B307" s="65" t="e">
        <f>VLOOKUP(D307,'Active-Bldg List ref'!$A:$E,5,FALSE)</f>
        <v>#N/A</v>
      </c>
      <c r="C307" s="65" t="e">
        <f>VLOOKUP(D307,'Active-Bldg List ref'!$A:$B,2,FALSE)</f>
        <v>#N/A</v>
      </c>
      <c r="D307" s="65" t="e">
        <f>INDEX('Active-Bldg List ref'!$A:$A,MATCH(R307,'Active-Bldg List ref'!$C:$C,0))</f>
        <v>#N/A</v>
      </c>
      <c r="E307" s="65" t="e">
        <f>INDEX('Equip Group &amp; Type ref'!D:D,MATCH(U307,'Equip Group &amp; Type ref'!E:E,0))</f>
        <v>#N/A</v>
      </c>
      <c r="F307" s="66" t="e">
        <f>INDEX('Equip Group &amp; Type ref'!F:F,MATCH(V307,'Equip Group &amp; Type ref'!G:G,0))</f>
        <v>#N/A</v>
      </c>
      <c r="G307" s="83"/>
      <c r="H307" s="69" t="e">
        <f>INDEX('Equip Group &amp; Type ref'!$F:$H,MATCH(F307,'Equip Group &amp; Type ref'!$F:$F,0),MATCH(A307,'Equip Group &amp; Type ref'!$2:$2,0))</f>
        <v>#N/A</v>
      </c>
      <c r="I307" s="70" t="e">
        <f>VLOOKUP(F307,'Equip Group &amp; Type ref'!F:H,6,FALSE)</f>
        <v>#N/A</v>
      </c>
      <c r="J307" s="71" t="e">
        <f>CONCATENATE(D307,":",VLOOKUP(F307,'Equip Group &amp; Type ref'!F:G,2,FALSE),":",$W307)</f>
        <v>#N/A</v>
      </c>
      <c r="K307" s="84" t="e">
        <f t="shared" si="13"/>
        <v>#N/A</v>
      </c>
      <c r="L307" s="70" t="e">
        <f>INDEX('MFR_List ref'!$A:$A,MATCH($Z307,'MFR_List ref'!$B:$B,0))</f>
        <v>#N/A</v>
      </c>
      <c r="M307" s="76" t="e">
        <f t="shared" si="12"/>
        <v>#N/A</v>
      </c>
      <c r="N307" s="78"/>
      <c r="O307" s="85"/>
      <c r="P307" s="86"/>
      <c r="Q307" s="74"/>
      <c r="R307" s="35"/>
      <c r="S307" s="36"/>
      <c r="T307" s="98"/>
      <c r="U307" s="37"/>
      <c r="V307" s="37"/>
      <c r="W307" s="38"/>
      <c r="X307" s="38"/>
      <c r="Y307" s="38"/>
      <c r="Z307" s="35"/>
      <c r="AA307" s="40"/>
      <c r="AB307" s="41"/>
      <c r="AC307" s="42"/>
      <c r="AD307" s="34"/>
      <c r="AE307" s="39"/>
      <c r="AF307" s="39"/>
      <c r="AG307" s="39"/>
      <c r="AH307" s="34"/>
      <c r="AI307" s="39"/>
      <c r="AJ307" s="39"/>
      <c r="AK307" s="43"/>
      <c r="AL307" s="38"/>
      <c r="AM307" s="40"/>
      <c r="AN307" s="40"/>
      <c r="AO307" s="40"/>
      <c r="AP307" s="40"/>
      <c r="AQ307" s="39"/>
      <c r="AR307" s="39"/>
      <c r="AS307" s="39"/>
      <c r="AT307" s="39"/>
      <c r="AU307" s="39"/>
    </row>
    <row r="308" spans="1:47" s="26" customFormat="1" ht="39" customHeight="1" x14ac:dyDescent="0.25">
      <c r="A308" s="65" t="e">
        <f>VLOOKUP(D308,'Active-Bldg List ref'!$A:$E,4,FALSE)</f>
        <v>#N/A</v>
      </c>
      <c r="B308" s="65" t="e">
        <f>VLOOKUP(D308,'Active-Bldg List ref'!$A:$E,5,FALSE)</f>
        <v>#N/A</v>
      </c>
      <c r="C308" s="65" t="e">
        <f>VLOOKUP(D308,'Active-Bldg List ref'!$A:$B,2,FALSE)</f>
        <v>#N/A</v>
      </c>
      <c r="D308" s="65" t="e">
        <f>INDEX('Active-Bldg List ref'!$A:$A,MATCH(R308,'Active-Bldg List ref'!$C:$C,0))</f>
        <v>#N/A</v>
      </c>
      <c r="E308" s="65" t="e">
        <f>INDEX('Equip Group &amp; Type ref'!D:D,MATCH(U308,'Equip Group &amp; Type ref'!E:E,0))</f>
        <v>#N/A</v>
      </c>
      <c r="F308" s="66" t="e">
        <f>INDEX('Equip Group &amp; Type ref'!F:F,MATCH(V308,'Equip Group &amp; Type ref'!G:G,0))</f>
        <v>#N/A</v>
      </c>
      <c r="G308" s="83"/>
      <c r="H308" s="69" t="e">
        <f>INDEX('Equip Group &amp; Type ref'!$F:$H,MATCH(F308,'Equip Group &amp; Type ref'!$F:$F,0),MATCH(A308,'Equip Group &amp; Type ref'!$2:$2,0))</f>
        <v>#N/A</v>
      </c>
      <c r="I308" s="70" t="e">
        <f>VLOOKUP(F308,'Equip Group &amp; Type ref'!F:H,6,FALSE)</f>
        <v>#N/A</v>
      </c>
      <c r="J308" s="71" t="e">
        <f>CONCATENATE(D308,":",VLOOKUP(F308,'Equip Group &amp; Type ref'!F:G,2,FALSE),":",$W308)</f>
        <v>#N/A</v>
      </c>
      <c r="K308" s="84" t="e">
        <f t="shared" si="13"/>
        <v>#N/A</v>
      </c>
      <c r="L308" s="70" t="e">
        <f>INDEX('MFR_List ref'!$A:$A,MATCH($Z308,'MFR_List ref'!$B:$B,0))</f>
        <v>#N/A</v>
      </c>
      <c r="M308" s="76" t="e">
        <f t="shared" si="12"/>
        <v>#N/A</v>
      </c>
      <c r="N308" s="78"/>
      <c r="O308" s="85"/>
      <c r="P308" s="86"/>
      <c r="Q308" s="74"/>
      <c r="R308" s="35"/>
      <c r="S308" s="36"/>
      <c r="T308" s="98"/>
      <c r="U308" s="37"/>
      <c r="V308" s="37"/>
      <c r="W308" s="38"/>
      <c r="X308" s="38"/>
      <c r="Y308" s="38"/>
      <c r="Z308" s="35"/>
      <c r="AA308" s="40"/>
      <c r="AB308" s="41"/>
      <c r="AC308" s="42"/>
      <c r="AD308" s="34"/>
      <c r="AE308" s="39"/>
      <c r="AF308" s="39"/>
      <c r="AG308" s="39"/>
      <c r="AH308" s="34"/>
      <c r="AI308" s="39"/>
      <c r="AJ308" s="39"/>
      <c r="AK308" s="43"/>
      <c r="AL308" s="38"/>
      <c r="AM308" s="40"/>
      <c r="AN308" s="40"/>
      <c r="AO308" s="40"/>
      <c r="AP308" s="40"/>
      <c r="AQ308" s="39"/>
      <c r="AR308" s="39"/>
      <c r="AS308" s="39"/>
      <c r="AT308" s="39"/>
      <c r="AU308" s="39"/>
    </row>
    <row r="309" spans="1:47" s="26" customFormat="1" ht="39" customHeight="1" x14ac:dyDescent="0.25">
      <c r="A309" s="65" t="e">
        <f>VLOOKUP(D309,'Active-Bldg List ref'!$A:$E,4,FALSE)</f>
        <v>#N/A</v>
      </c>
      <c r="B309" s="65" t="e">
        <f>VLOOKUP(D309,'Active-Bldg List ref'!$A:$E,5,FALSE)</f>
        <v>#N/A</v>
      </c>
      <c r="C309" s="65" t="e">
        <f>VLOOKUP(D309,'Active-Bldg List ref'!$A:$B,2,FALSE)</f>
        <v>#N/A</v>
      </c>
      <c r="D309" s="65" t="e">
        <f>INDEX('Active-Bldg List ref'!$A:$A,MATCH(R309,'Active-Bldg List ref'!$C:$C,0))</f>
        <v>#N/A</v>
      </c>
      <c r="E309" s="65" t="e">
        <f>INDEX('Equip Group &amp; Type ref'!D:D,MATCH(U309,'Equip Group &amp; Type ref'!E:E,0))</f>
        <v>#N/A</v>
      </c>
      <c r="F309" s="66" t="e">
        <f>INDEX('Equip Group &amp; Type ref'!F:F,MATCH(V309,'Equip Group &amp; Type ref'!G:G,0))</f>
        <v>#N/A</v>
      </c>
      <c r="G309" s="83"/>
      <c r="H309" s="69" t="e">
        <f>INDEX('Equip Group &amp; Type ref'!$F:$H,MATCH(F309,'Equip Group &amp; Type ref'!$F:$F,0),MATCH(A309,'Equip Group &amp; Type ref'!$2:$2,0))</f>
        <v>#N/A</v>
      </c>
      <c r="I309" s="70" t="e">
        <f>VLOOKUP(F309,'Equip Group &amp; Type ref'!F:H,6,FALSE)</f>
        <v>#N/A</v>
      </c>
      <c r="J309" s="71" t="e">
        <f>CONCATENATE(D309,":",VLOOKUP(F309,'Equip Group &amp; Type ref'!F:G,2,FALSE),":",$W309)</f>
        <v>#N/A</v>
      </c>
      <c r="K309" s="84" t="e">
        <f t="shared" si="13"/>
        <v>#N/A</v>
      </c>
      <c r="L309" s="70" t="e">
        <f>INDEX('MFR_List ref'!$A:$A,MATCH($Z309,'MFR_List ref'!$B:$B,0))</f>
        <v>#N/A</v>
      </c>
      <c r="M309" s="76" t="e">
        <f t="shared" si="12"/>
        <v>#N/A</v>
      </c>
      <c r="N309" s="78"/>
      <c r="O309" s="85"/>
      <c r="P309" s="86"/>
      <c r="Q309" s="74"/>
      <c r="R309" s="35"/>
      <c r="S309" s="36"/>
      <c r="T309" s="98"/>
      <c r="U309" s="37"/>
      <c r="V309" s="37"/>
      <c r="W309" s="38"/>
      <c r="X309" s="38"/>
      <c r="Y309" s="38"/>
      <c r="Z309" s="35"/>
      <c r="AA309" s="40"/>
      <c r="AB309" s="41"/>
      <c r="AC309" s="42"/>
      <c r="AD309" s="34"/>
      <c r="AE309" s="39"/>
      <c r="AF309" s="39"/>
      <c r="AG309" s="39"/>
      <c r="AH309" s="34"/>
      <c r="AI309" s="39"/>
      <c r="AJ309" s="39"/>
      <c r="AK309" s="43"/>
      <c r="AL309" s="38"/>
      <c r="AM309" s="40"/>
      <c r="AN309" s="40"/>
      <c r="AO309" s="40"/>
      <c r="AP309" s="40"/>
      <c r="AQ309" s="39"/>
      <c r="AR309" s="39"/>
      <c r="AS309" s="39"/>
      <c r="AT309" s="39"/>
      <c r="AU309" s="39"/>
    </row>
    <row r="310" spans="1:47" s="26" customFormat="1" ht="39" customHeight="1" x14ac:dyDescent="0.25">
      <c r="A310" s="65" t="e">
        <f>VLOOKUP(D310,'Active-Bldg List ref'!$A:$E,4,FALSE)</f>
        <v>#N/A</v>
      </c>
      <c r="B310" s="65" t="e">
        <f>VLOOKUP(D310,'Active-Bldg List ref'!$A:$E,5,FALSE)</f>
        <v>#N/A</v>
      </c>
      <c r="C310" s="65" t="e">
        <f>VLOOKUP(D310,'Active-Bldg List ref'!$A:$B,2,FALSE)</f>
        <v>#N/A</v>
      </c>
      <c r="D310" s="65" t="e">
        <f>INDEX('Active-Bldg List ref'!$A:$A,MATCH(R310,'Active-Bldg List ref'!$C:$C,0))</f>
        <v>#N/A</v>
      </c>
      <c r="E310" s="65" t="e">
        <f>INDEX('Equip Group &amp; Type ref'!D:D,MATCH(U310,'Equip Group &amp; Type ref'!E:E,0))</f>
        <v>#N/A</v>
      </c>
      <c r="F310" s="66" t="e">
        <f>INDEX('Equip Group &amp; Type ref'!F:F,MATCH(V310,'Equip Group &amp; Type ref'!G:G,0))</f>
        <v>#N/A</v>
      </c>
      <c r="G310" s="83"/>
      <c r="H310" s="69" t="e">
        <f>INDEX('Equip Group &amp; Type ref'!$F:$H,MATCH(F310,'Equip Group &amp; Type ref'!$F:$F,0),MATCH(A310,'Equip Group &amp; Type ref'!$2:$2,0))</f>
        <v>#N/A</v>
      </c>
      <c r="I310" s="70" t="e">
        <f>VLOOKUP(F310,'Equip Group &amp; Type ref'!F:H,6,FALSE)</f>
        <v>#N/A</v>
      </c>
      <c r="J310" s="71" t="e">
        <f>CONCATENATE(D310,":",VLOOKUP(F310,'Equip Group &amp; Type ref'!F:G,2,FALSE),":",$W310)</f>
        <v>#N/A</v>
      </c>
      <c r="K310" s="84" t="e">
        <f t="shared" si="13"/>
        <v>#N/A</v>
      </c>
      <c r="L310" s="70" t="e">
        <f>INDEX('MFR_List ref'!$A:$A,MATCH($Z310,'MFR_List ref'!$B:$B,0))</f>
        <v>#N/A</v>
      </c>
      <c r="M310" s="76" t="e">
        <f t="shared" si="12"/>
        <v>#N/A</v>
      </c>
      <c r="N310" s="78"/>
      <c r="O310" s="85"/>
      <c r="P310" s="86"/>
      <c r="Q310" s="74"/>
      <c r="R310" s="35"/>
      <c r="S310" s="36"/>
      <c r="T310" s="98"/>
      <c r="U310" s="37"/>
      <c r="V310" s="37"/>
      <c r="W310" s="38"/>
      <c r="X310" s="38"/>
      <c r="Y310" s="38"/>
      <c r="Z310" s="35"/>
      <c r="AA310" s="40"/>
      <c r="AB310" s="41"/>
      <c r="AC310" s="42"/>
      <c r="AD310" s="34"/>
      <c r="AE310" s="39"/>
      <c r="AF310" s="39"/>
      <c r="AG310" s="39"/>
      <c r="AH310" s="34"/>
      <c r="AI310" s="39"/>
      <c r="AJ310" s="39"/>
      <c r="AK310" s="43"/>
      <c r="AL310" s="38"/>
      <c r="AM310" s="40"/>
      <c r="AN310" s="40"/>
      <c r="AO310" s="40"/>
      <c r="AP310" s="40"/>
      <c r="AQ310" s="39"/>
      <c r="AR310" s="39"/>
      <c r="AS310" s="39"/>
      <c r="AT310" s="39"/>
      <c r="AU310" s="39"/>
    </row>
    <row r="311" spans="1:47" s="26" customFormat="1" ht="39" customHeight="1" x14ac:dyDescent="0.25">
      <c r="A311" s="65" t="e">
        <f>VLOOKUP(D311,'Active-Bldg List ref'!$A:$E,4,FALSE)</f>
        <v>#N/A</v>
      </c>
      <c r="B311" s="65" t="e">
        <f>VLOOKUP(D311,'Active-Bldg List ref'!$A:$E,5,FALSE)</f>
        <v>#N/A</v>
      </c>
      <c r="C311" s="65" t="e">
        <f>VLOOKUP(D311,'Active-Bldg List ref'!$A:$B,2,FALSE)</f>
        <v>#N/A</v>
      </c>
      <c r="D311" s="65" t="e">
        <f>INDEX('Active-Bldg List ref'!$A:$A,MATCH(R311,'Active-Bldg List ref'!$C:$C,0))</f>
        <v>#N/A</v>
      </c>
      <c r="E311" s="65" t="e">
        <f>INDEX('Equip Group &amp; Type ref'!D:D,MATCH(U311,'Equip Group &amp; Type ref'!E:E,0))</f>
        <v>#N/A</v>
      </c>
      <c r="F311" s="66" t="e">
        <f>INDEX('Equip Group &amp; Type ref'!F:F,MATCH(V311,'Equip Group &amp; Type ref'!G:G,0))</f>
        <v>#N/A</v>
      </c>
      <c r="G311" s="83"/>
      <c r="H311" s="69" t="e">
        <f>INDEX('Equip Group &amp; Type ref'!$F:$H,MATCH(F311,'Equip Group &amp; Type ref'!$F:$F,0),MATCH(A311,'Equip Group &amp; Type ref'!$2:$2,0))</f>
        <v>#N/A</v>
      </c>
      <c r="I311" s="70" t="e">
        <f>VLOOKUP(F311,'Equip Group &amp; Type ref'!F:H,6,FALSE)</f>
        <v>#N/A</v>
      </c>
      <c r="J311" s="71" t="e">
        <f>CONCATENATE(D311,":",VLOOKUP(F311,'Equip Group &amp; Type ref'!F:G,2,FALSE),":",$W311)</f>
        <v>#N/A</v>
      </c>
      <c r="K311" s="84" t="e">
        <f t="shared" si="13"/>
        <v>#N/A</v>
      </c>
      <c r="L311" s="70" t="e">
        <f>INDEX('MFR_List ref'!$A:$A,MATCH($Z311,'MFR_List ref'!$B:$B,0))</f>
        <v>#N/A</v>
      </c>
      <c r="M311" s="76" t="e">
        <f t="shared" si="12"/>
        <v>#N/A</v>
      </c>
      <c r="N311" s="78"/>
      <c r="O311" s="85"/>
      <c r="P311" s="86"/>
      <c r="Q311" s="74"/>
      <c r="R311" s="35"/>
      <c r="S311" s="36"/>
      <c r="T311" s="98"/>
      <c r="U311" s="37"/>
      <c r="V311" s="37"/>
      <c r="W311" s="38"/>
      <c r="X311" s="38"/>
      <c r="Y311" s="38"/>
      <c r="Z311" s="35"/>
      <c r="AA311" s="40"/>
      <c r="AB311" s="41"/>
      <c r="AC311" s="42"/>
      <c r="AD311" s="34"/>
      <c r="AE311" s="39"/>
      <c r="AF311" s="39"/>
      <c r="AG311" s="39"/>
      <c r="AH311" s="34"/>
      <c r="AI311" s="39"/>
      <c r="AJ311" s="39"/>
      <c r="AK311" s="43"/>
      <c r="AL311" s="38"/>
      <c r="AM311" s="40"/>
      <c r="AN311" s="40"/>
      <c r="AO311" s="40"/>
      <c r="AP311" s="40"/>
      <c r="AQ311" s="39"/>
      <c r="AR311" s="39"/>
      <c r="AS311" s="39"/>
      <c r="AT311" s="39"/>
      <c r="AU311" s="39"/>
    </row>
    <row r="312" spans="1:47" s="26" customFormat="1" ht="39" customHeight="1" x14ac:dyDescent="0.25">
      <c r="A312" s="65" t="e">
        <f>VLOOKUP(D312,'Active-Bldg List ref'!$A:$E,4,FALSE)</f>
        <v>#N/A</v>
      </c>
      <c r="B312" s="65" t="e">
        <f>VLOOKUP(D312,'Active-Bldg List ref'!$A:$E,5,FALSE)</f>
        <v>#N/A</v>
      </c>
      <c r="C312" s="65" t="e">
        <f>VLOOKUP(D312,'Active-Bldg List ref'!$A:$B,2,FALSE)</f>
        <v>#N/A</v>
      </c>
      <c r="D312" s="65" t="e">
        <f>INDEX('Active-Bldg List ref'!$A:$A,MATCH(R312,'Active-Bldg List ref'!$C:$C,0))</f>
        <v>#N/A</v>
      </c>
      <c r="E312" s="65" t="e">
        <f>INDEX('Equip Group &amp; Type ref'!D:D,MATCH(U312,'Equip Group &amp; Type ref'!E:E,0))</f>
        <v>#N/A</v>
      </c>
      <c r="F312" s="66" t="e">
        <f>INDEX('Equip Group &amp; Type ref'!F:F,MATCH(V312,'Equip Group &amp; Type ref'!G:G,0))</f>
        <v>#N/A</v>
      </c>
      <c r="G312" s="83"/>
      <c r="H312" s="69" t="e">
        <f>INDEX('Equip Group &amp; Type ref'!$F:$H,MATCH(F312,'Equip Group &amp; Type ref'!$F:$F,0),MATCH(A312,'Equip Group &amp; Type ref'!$2:$2,0))</f>
        <v>#N/A</v>
      </c>
      <c r="I312" s="70" t="e">
        <f>VLOOKUP(F312,'Equip Group &amp; Type ref'!F:H,6,FALSE)</f>
        <v>#N/A</v>
      </c>
      <c r="J312" s="71" t="e">
        <f>CONCATENATE(D312,":",VLOOKUP(F312,'Equip Group &amp; Type ref'!F:G,2,FALSE),":",$W312)</f>
        <v>#N/A</v>
      </c>
      <c r="K312" s="84" t="e">
        <f t="shared" si="13"/>
        <v>#N/A</v>
      </c>
      <c r="L312" s="70" t="e">
        <f>INDEX('MFR_List ref'!$A:$A,MATCH($Z312,'MFR_List ref'!$B:$B,0))</f>
        <v>#N/A</v>
      </c>
      <c r="M312" s="76" t="e">
        <f t="shared" si="12"/>
        <v>#N/A</v>
      </c>
      <c r="N312" s="78"/>
      <c r="O312" s="85"/>
      <c r="P312" s="86"/>
      <c r="Q312" s="74"/>
      <c r="R312" s="35"/>
      <c r="S312" s="36"/>
      <c r="T312" s="98"/>
      <c r="U312" s="37"/>
      <c r="V312" s="37"/>
      <c r="W312" s="38"/>
      <c r="X312" s="38"/>
      <c r="Y312" s="38"/>
      <c r="Z312" s="35"/>
      <c r="AA312" s="40"/>
      <c r="AB312" s="41"/>
      <c r="AC312" s="42"/>
      <c r="AD312" s="34"/>
      <c r="AE312" s="39"/>
      <c r="AF312" s="39"/>
      <c r="AG312" s="39"/>
      <c r="AH312" s="34"/>
      <c r="AI312" s="39"/>
      <c r="AJ312" s="39"/>
      <c r="AK312" s="43"/>
      <c r="AL312" s="38"/>
      <c r="AM312" s="40"/>
      <c r="AN312" s="40"/>
      <c r="AO312" s="40"/>
      <c r="AP312" s="40"/>
      <c r="AQ312" s="39"/>
      <c r="AR312" s="39"/>
      <c r="AS312" s="39"/>
      <c r="AT312" s="39"/>
      <c r="AU312" s="39"/>
    </row>
    <row r="313" spans="1:47" s="26" customFormat="1" ht="39" customHeight="1" x14ac:dyDescent="0.25">
      <c r="A313" s="65" t="e">
        <f>VLOOKUP(D313,'Active-Bldg List ref'!$A:$E,4,FALSE)</f>
        <v>#N/A</v>
      </c>
      <c r="B313" s="65" t="e">
        <f>VLOOKUP(D313,'Active-Bldg List ref'!$A:$E,5,FALSE)</f>
        <v>#N/A</v>
      </c>
      <c r="C313" s="65" t="e">
        <f>VLOOKUP(D313,'Active-Bldg List ref'!$A:$B,2,FALSE)</f>
        <v>#N/A</v>
      </c>
      <c r="D313" s="65" t="e">
        <f>INDEX('Active-Bldg List ref'!$A:$A,MATCH(R313,'Active-Bldg List ref'!$C:$C,0))</f>
        <v>#N/A</v>
      </c>
      <c r="E313" s="65" t="e">
        <f>INDEX('Equip Group &amp; Type ref'!D:D,MATCH(U313,'Equip Group &amp; Type ref'!E:E,0))</f>
        <v>#N/A</v>
      </c>
      <c r="F313" s="66" t="e">
        <f>INDEX('Equip Group &amp; Type ref'!F:F,MATCH(V313,'Equip Group &amp; Type ref'!G:G,0))</f>
        <v>#N/A</v>
      </c>
      <c r="G313" s="83"/>
      <c r="H313" s="69" t="e">
        <f>INDEX('Equip Group &amp; Type ref'!$F:$H,MATCH(F313,'Equip Group &amp; Type ref'!$F:$F,0),MATCH(A313,'Equip Group &amp; Type ref'!$2:$2,0))</f>
        <v>#N/A</v>
      </c>
      <c r="I313" s="70" t="e">
        <f>VLOOKUP(F313,'Equip Group &amp; Type ref'!F:H,6,FALSE)</f>
        <v>#N/A</v>
      </c>
      <c r="J313" s="71" t="e">
        <f>CONCATENATE(D313,":",VLOOKUP(F313,'Equip Group &amp; Type ref'!F:G,2,FALSE),":",$W313)</f>
        <v>#N/A</v>
      </c>
      <c r="K313" s="84" t="e">
        <f t="shared" si="13"/>
        <v>#N/A</v>
      </c>
      <c r="L313" s="70" t="e">
        <f>INDEX('MFR_List ref'!$A:$A,MATCH($Z313,'MFR_List ref'!$B:$B,0))</f>
        <v>#N/A</v>
      </c>
      <c r="M313" s="76" t="e">
        <f t="shared" si="12"/>
        <v>#N/A</v>
      </c>
      <c r="N313" s="78"/>
      <c r="O313" s="85"/>
      <c r="P313" s="86"/>
      <c r="Q313" s="74"/>
      <c r="R313" s="35"/>
      <c r="S313" s="36"/>
      <c r="T313" s="98"/>
      <c r="U313" s="37"/>
      <c r="V313" s="37"/>
      <c r="W313" s="38"/>
      <c r="X313" s="38"/>
      <c r="Y313" s="38"/>
      <c r="Z313" s="35"/>
      <c r="AA313" s="40"/>
      <c r="AB313" s="41"/>
      <c r="AC313" s="42"/>
      <c r="AD313" s="34"/>
      <c r="AE313" s="39"/>
      <c r="AF313" s="39"/>
      <c r="AG313" s="39"/>
      <c r="AH313" s="34"/>
      <c r="AI313" s="39"/>
      <c r="AJ313" s="39"/>
      <c r="AK313" s="43"/>
      <c r="AL313" s="38"/>
      <c r="AM313" s="40"/>
      <c r="AN313" s="40"/>
      <c r="AO313" s="40"/>
      <c r="AP313" s="40"/>
      <c r="AQ313" s="39"/>
      <c r="AR313" s="39"/>
      <c r="AS313" s="39"/>
      <c r="AT313" s="39"/>
      <c r="AU313" s="39"/>
    </row>
    <row r="314" spans="1:47" s="26" customFormat="1" ht="39" customHeight="1" x14ac:dyDescent="0.25">
      <c r="A314" s="65" t="e">
        <f>VLOOKUP(D314,'Active-Bldg List ref'!$A:$E,4,FALSE)</f>
        <v>#N/A</v>
      </c>
      <c r="B314" s="65" t="e">
        <f>VLOOKUP(D314,'Active-Bldg List ref'!$A:$E,5,FALSE)</f>
        <v>#N/A</v>
      </c>
      <c r="C314" s="65" t="e">
        <f>VLOOKUP(D314,'Active-Bldg List ref'!$A:$B,2,FALSE)</f>
        <v>#N/A</v>
      </c>
      <c r="D314" s="65" t="e">
        <f>INDEX('Active-Bldg List ref'!$A:$A,MATCH(R314,'Active-Bldg List ref'!$C:$C,0))</f>
        <v>#N/A</v>
      </c>
      <c r="E314" s="65" t="e">
        <f>INDEX('Equip Group &amp; Type ref'!D:D,MATCH(U314,'Equip Group &amp; Type ref'!E:E,0))</f>
        <v>#N/A</v>
      </c>
      <c r="F314" s="66" t="e">
        <f>INDEX('Equip Group &amp; Type ref'!F:F,MATCH(V314,'Equip Group &amp; Type ref'!G:G,0))</f>
        <v>#N/A</v>
      </c>
      <c r="G314" s="83"/>
      <c r="H314" s="69" t="e">
        <f>INDEX('Equip Group &amp; Type ref'!$F:$H,MATCH(F314,'Equip Group &amp; Type ref'!$F:$F,0),MATCH(A314,'Equip Group &amp; Type ref'!$2:$2,0))</f>
        <v>#N/A</v>
      </c>
      <c r="I314" s="70" t="e">
        <f>VLOOKUP(F314,'Equip Group &amp; Type ref'!F:H,6,FALSE)</f>
        <v>#N/A</v>
      </c>
      <c r="J314" s="71" t="e">
        <f>CONCATENATE(D314,":",VLOOKUP(F314,'Equip Group &amp; Type ref'!F:G,2,FALSE),":",$W314)</f>
        <v>#N/A</v>
      </c>
      <c r="K314" s="84" t="e">
        <f t="shared" si="13"/>
        <v>#N/A</v>
      </c>
      <c r="L314" s="70" t="e">
        <f>INDEX('MFR_List ref'!$A:$A,MATCH($Z314,'MFR_List ref'!$B:$B,0))</f>
        <v>#N/A</v>
      </c>
      <c r="M314" s="76" t="e">
        <f t="shared" si="12"/>
        <v>#N/A</v>
      </c>
      <c r="N314" s="78"/>
      <c r="O314" s="85"/>
      <c r="P314" s="86"/>
      <c r="Q314" s="74"/>
      <c r="R314" s="35"/>
      <c r="S314" s="36"/>
      <c r="T314" s="98"/>
      <c r="U314" s="37"/>
      <c r="V314" s="37"/>
      <c r="W314" s="38"/>
      <c r="X314" s="38"/>
      <c r="Y314" s="38"/>
      <c r="Z314" s="35"/>
      <c r="AA314" s="40"/>
      <c r="AB314" s="41"/>
      <c r="AC314" s="42"/>
      <c r="AD314" s="34"/>
      <c r="AE314" s="39"/>
      <c r="AF314" s="39"/>
      <c r="AG314" s="39"/>
      <c r="AH314" s="34"/>
      <c r="AI314" s="39"/>
      <c r="AJ314" s="39"/>
      <c r="AK314" s="43"/>
      <c r="AL314" s="38"/>
      <c r="AM314" s="40"/>
      <c r="AN314" s="40"/>
      <c r="AO314" s="40"/>
      <c r="AP314" s="40"/>
      <c r="AQ314" s="39"/>
      <c r="AR314" s="39"/>
      <c r="AS314" s="39"/>
      <c r="AT314" s="39"/>
      <c r="AU314" s="39"/>
    </row>
    <row r="315" spans="1:47" s="26" customFormat="1" ht="39" customHeight="1" x14ac:dyDescent="0.25">
      <c r="A315" s="65" t="e">
        <f>VLOOKUP(D315,'Active-Bldg List ref'!$A:$E,4,FALSE)</f>
        <v>#N/A</v>
      </c>
      <c r="B315" s="65" t="e">
        <f>VLOOKUP(D315,'Active-Bldg List ref'!$A:$E,5,FALSE)</f>
        <v>#N/A</v>
      </c>
      <c r="C315" s="65" t="e">
        <f>VLOOKUP(D315,'Active-Bldg List ref'!$A:$B,2,FALSE)</f>
        <v>#N/A</v>
      </c>
      <c r="D315" s="65" t="e">
        <f>INDEX('Active-Bldg List ref'!$A:$A,MATCH(R315,'Active-Bldg List ref'!$C:$C,0))</f>
        <v>#N/A</v>
      </c>
      <c r="E315" s="65" t="e">
        <f>INDEX('Equip Group &amp; Type ref'!D:D,MATCH(U315,'Equip Group &amp; Type ref'!E:E,0))</f>
        <v>#N/A</v>
      </c>
      <c r="F315" s="66" t="e">
        <f>INDEX('Equip Group &amp; Type ref'!F:F,MATCH(V315,'Equip Group &amp; Type ref'!G:G,0))</f>
        <v>#N/A</v>
      </c>
      <c r="G315" s="83"/>
      <c r="H315" s="69" t="e">
        <f>INDEX('Equip Group &amp; Type ref'!$F:$H,MATCH(F315,'Equip Group &amp; Type ref'!$F:$F,0),MATCH(A315,'Equip Group &amp; Type ref'!$2:$2,0))</f>
        <v>#N/A</v>
      </c>
      <c r="I315" s="70" t="e">
        <f>VLOOKUP(F315,'Equip Group &amp; Type ref'!F:H,6,FALSE)</f>
        <v>#N/A</v>
      </c>
      <c r="J315" s="71" t="e">
        <f>CONCATENATE(D315,":",VLOOKUP(F315,'Equip Group &amp; Type ref'!F:G,2,FALSE),":",$W315)</f>
        <v>#N/A</v>
      </c>
      <c r="K315" s="84" t="e">
        <f t="shared" si="13"/>
        <v>#N/A</v>
      </c>
      <c r="L315" s="70" t="e">
        <f>INDEX('MFR_List ref'!$A:$A,MATCH($Z315,'MFR_List ref'!$B:$B,0))</f>
        <v>#N/A</v>
      </c>
      <c r="M315" s="76" t="e">
        <f t="shared" si="12"/>
        <v>#N/A</v>
      </c>
      <c r="N315" s="78"/>
      <c r="O315" s="85"/>
      <c r="P315" s="86"/>
      <c r="Q315" s="74"/>
      <c r="R315" s="35"/>
      <c r="S315" s="36"/>
      <c r="T315" s="98"/>
      <c r="U315" s="37"/>
      <c r="V315" s="37"/>
      <c r="W315" s="38"/>
      <c r="X315" s="38"/>
      <c r="Y315" s="38"/>
      <c r="Z315" s="35"/>
      <c r="AA315" s="40"/>
      <c r="AB315" s="41"/>
      <c r="AC315" s="42"/>
      <c r="AD315" s="34"/>
      <c r="AE315" s="39"/>
      <c r="AF315" s="39"/>
      <c r="AG315" s="39"/>
      <c r="AH315" s="34"/>
      <c r="AI315" s="39"/>
      <c r="AJ315" s="39"/>
      <c r="AK315" s="43"/>
      <c r="AL315" s="38"/>
      <c r="AM315" s="40"/>
      <c r="AN315" s="40"/>
      <c r="AO315" s="40"/>
      <c r="AP315" s="40"/>
      <c r="AQ315" s="39"/>
      <c r="AR315" s="39"/>
      <c r="AS315" s="39"/>
      <c r="AT315" s="39"/>
      <c r="AU315" s="39"/>
    </row>
    <row r="316" spans="1:47" s="26" customFormat="1" ht="39" customHeight="1" x14ac:dyDescent="0.25">
      <c r="A316" s="65" t="e">
        <f>VLOOKUP(D316,'Active-Bldg List ref'!$A:$E,4,FALSE)</f>
        <v>#N/A</v>
      </c>
      <c r="B316" s="65" t="e">
        <f>VLOOKUP(D316,'Active-Bldg List ref'!$A:$E,5,FALSE)</f>
        <v>#N/A</v>
      </c>
      <c r="C316" s="65" t="e">
        <f>VLOOKUP(D316,'Active-Bldg List ref'!$A:$B,2,FALSE)</f>
        <v>#N/A</v>
      </c>
      <c r="D316" s="65" t="e">
        <f>INDEX('Active-Bldg List ref'!$A:$A,MATCH(R316,'Active-Bldg List ref'!$C:$C,0))</f>
        <v>#N/A</v>
      </c>
      <c r="E316" s="65" t="e">
        <f>INDEX('Equip Group &amp; Type ref'!D:D,MATCH(U316,'Equip Group &amp; Type ref'!E:E,0))</f>
        <v>#N/A</v>
      </c>
      <c r="F316" s="66" t="e">
        <f>INDEX('Equip Group &amp; Type ref'!F:F,MATCH(V316,'Equip Group &amp; Type ref'!G:G,0))</f>
        <v>#N/A</v>
      </c>
      <c r="G316" s="83"/>
      <c r="H316" s="69" t="e">
        <f>INDEX('Equip Group &amp; Type ref'!$F:$H,MATCH(F316,'Equip Group &amp; Type ref'!$F:$F,0),MATCH(A316,'Equip Group &amp; Type ref'!$2:$2,0))</f>
        <v>#N/A</v>
      </c>
      <c r="I316" s="70" t="e">
        <f>VLOOKUP(F316,'Equip Group &amp; Type ref'!F:H,6,FALSE)</f>
        <v>#N/A</v>
      </c>
      <c r="J316" s="71" t="e">
        <f>CONCATENATE(D316,":",VLOOKUP(F316,'Equip Group &amp; Type ref'!F:G,2,FALSE),":",$W316)</f>
        <v>#N/A</v>
      </c>
      <c r="K316" s="84" t="e">
        <f t="shared" si="13"/>
        <v>#N/A</v>
      </c>
      <c r="L316" s="70" t="e">
        <f>INDEX('MFR_List ref'!$A:$A,MATCH($Z316,'MFR_List ref'!$B:$B,0))</f>
        <v>#N/A</v>
      </c>
      <c r="M316" s="76" t="e">
        <f t="shared" si="12"/>
        <v>#N/A</v>
      </c>
      <c r="N316" s="78"/>
      <c r="O316" s="85"/>
      <c r="P316" s="86"/>
      <c r="Q316" s="74"/>
      <c r="R316" s="35"/>
      <c r="S316" s="36"/>
      <c r="T316" s="98"/>
      <c r="U316" s="37"/>
      <c r="V316" s="37"/>
      <c r="W316" s="38"/>
      <c r="X316" s="38"/>
      <c r="Y316" s="38"/>
      <c r="Z316" s="35"/>
      <c r="AA316" s="40"/>
      <c r="AB316" s="41"/>
      <c r="AC316" s="42"/>
      <c r="AD316" s="34"/>
      <c r="AE316" s="39"/>
      <c r="AF316" s="39"/>
      <c r="AG316" s="39"/>
      <c r="AH316" s="34"/>
      <c r="AI316" s="39"/>
      <c r="AJ316" s="39"/>
      <c r="AK316" s="43"/>
      <c r="AL316" s="38"/>
      <c r="AM316" s="40"/>
      <c r="AN316" s="40"/>
      <c r="AO316" s="40"/>
      <c r="AP316" s="40"/>
      <c r="AQ316" s="39"/>
      <c r="AR316" s="39"/>
      <c r="AS316" s="39"/>
      <c r="AT316" s="39"/>
      <c r="AU316" s="39"/>
    </row>
    <row r="317" spans="1:47" s="26" customFormat="1" ht="39" customHeight="1" x14ac:dyDescent="0.25">
      <c r="A317" s="65" t="e">
        <f>VLOOKUP(D317,'Active-Bldg List ref'!$A:$E,4,FALSE)</f>
        <v>#N/A</v>
      </c>
      <c r="B317" s="65" t="e">
        <f>VLOOKUP(D317,'Active-Bldg List ref'!$A:$E,5,FALSE)</f>
        <v>#N/A</v>
      </c>
      <c r="C317" s="65" t="e">
        <f>VLOOKUP(D317,'Active-Bldg List ref'!$A:$B,2,FALSE)</f>
        <v>#N/A</v>
      </c>
      <c r="D317" s="65" t="e">
        <f>INDEX('Active-Bldg List ref'!$A:$A,MATCH(R317,'Active-Bldg List ref'!$C:$C,0))</f>
        <v>#N/A</v>
      </c>
      <c r="E317" s="65" t="e">
        <f>INDEX('Equip Group &amp; Type ref'!D:D,MATCH(U317,'Equip Group &amp; Type ref'!E:E,0))</f>
        <v>#N/A</v>
      </c>
      <c r="F317" s="66" t="e">
        <f>INDEX('Equip Group &amp; Type ref'!F:F,MATCH(V317,'Equip Group &amp; Type ref'!G:G,0))</f>
        <v>#N/A</v>
      </c>
      <c r="G317" s="83"/>
      <c r="H317" s="69" t="e">
        <f>INDEX('Equip Group &amp; Type ref'!$F:$H,MATCH(F317,'Equip Group &amp; Type ref'!$F:$F,0),MATCH(A317,'Equip Group &amp; Type ref'!$2:$2,0))</f>
        <v>#N/A</v>
      </c>
      <c r="I317" s="70" t="e">
        <f>VLOOKUP(F317,'Equip Group &amp; Type ref'!F:H,6,FALSE)</f>
        <v>#N/A</v>
      </c>
      <c r="J317" s="71" t="e">
        <f>CONCATENATE(D317,":",VLOOKUP(F317,'Equip Group &amp; Type ref'!F:G,2,FALSE),":",$W317)</f>
        <v>#N/A</v>
      </c>
      <c r="K317" s="84" t="e">
        <f t="shared" si="13"/>
        <v>#N/A</v>
      </c>
      <c r="L317" s="70" t="e">
        <f>INDEX('MFR_List ref'!$A:$A,MATCH($Z317,'MFR_List ref'!$B:$B,0))</f>
        <v>#N/A</v>
      </c>
      <c r="M317" s="76" t="e">
        <f t="shared" si="12"/>
        <v>#N/A</v>
      </c>
      <c r="N317" s="78"/>
      <c r="O317" s="85"/>
      <c r="P317" s="86"/>
      <c r="Q317" s="74"/>
      <c r="R317" s="35"/>
      <c r="S317" s="36"/>
      <c r="T317" s="98"/>
      <c r="U317" s="37"/>
      <c r="V317" s="37"/>
      <c r="W317" s="38"/>
      <c r="X317" s="38"/>
      <c r="Y317" s="38"/>
      <c r="Z317" s="35"/>
      <c r="AA317" s="40"/>
      <c r="AB317" s="41"/>
      <c r="AC317" s="42"/>
      <c r="AD317" s="34"/>
      <c r="AE317" s="39"/>
      <c r="AF317" s="39"/>
      <c r="AG317" s="39"/>
      <c r="AH317" s="34"/>
      <c r="AI317" s="39"/>
      <c r="AJ317" s="39"/>
      <c r="AK317" s="43"/>
      <c r="AL317" s="38"/>
      <c r="AM317" s="40"/>
      <c r="AN317" s="40"/>
      <c r="AO317" s="40"/>
      <c r="AP317" s="40"/>
      <c r="AQ317" s="39"/>
      <c r="AR317" s="39"/>
      <c r="AS317" s="39"/>
      <c r="AT317" s="39"/>
      <c r="AU317" s="39"/>
    </row>
    <row r="318" spans="1:47" s="26" customFormat="1" ht="39" customHeight="1" x14ac:dyDescent="0.25">
      <c r="A318" s="65" t="e">
        <f>VLOOKUP(D318,'Active-Bldg List ref'!$A:$E,4,FALSE)</f>
        <v>#N/A</v>
      </c>
      <c r="B318" s="65" t="e">
        <f>VLOOKUP(D318,'Active-Bldg List ref'!$A:$E,5,FALSE)</f>
        <v>#N/A</v>
      </c>
      <c r="C318" s="65" t="e">
        <f>VLOOKUP(D318,'Active-Bldg List ref'!$A:$B,2,FALSE)</f>
        <v>#N/A</v>
      </c>
      <c r="D318" s="65" t="e">
        <f>INDEX('Active-Bldg List ref'!$A:$A,MATCH(R318,'Active-Bldg List ref'!$C:$C,0))</f>
        <v>#N/A</v>
      </c>
      <c r="E318" s="65" t="e">
        <f>INDEX('Equip Group &amp; Type ref'!D:D,MATCH(U318,'Equip Group &amp; Type ref'!E:E,0))</f>
        <v>#N/A</v>
      </c>
      <c r="F318" s="66" t="e">
        <f>INDEX('Equip Group &amp; Type ref'!F:F,MATCH(V318,'Equip Group &amp; Type ref'!G:G,0))</f>
        <v>#N/A</v>
      </c>
      <c r="G318" s="83"/>
      <c r="H318" s="69" t="e">
        <f>INDEX('Equip Group &amp; Type ref'!$F:$H,MATCH(F318,'Equip Group &amp; Type ref'!$F:$F,0),MATCH(A318,'Equip Group &amp; Type ref'!$2:$2,0))</f>
        <v>#N/A</v>
      </c>
      <c r="I318" s="70" t="e">
        <f>VLOOKUP(F318,'Equip Group &amp; Type ref'!F:H,6,FALSE)</f>
        <v>#N/A</v>
      </c>
      <c r="J318" s="71" t="e">
        <f>CONCATENATE(D318,":",VLOOKUP(F318,'Equip Group &amp; Type ref'!F:G,2,FALSE),":",$W318)</f>
        <v>#N/A</v>
      </c>
      <c r="K318" s="84" t="e">
        <f t="shared" si="13"/>
        <v>#N/A</v>
      </c>
      <c r="L318" s="70" t="e">
        <f>INDEX('MFR_List ref'!$A:$A,MATCH($Z318,'MFR_List ref'!$B:$B,0))</f>
        <v>#N/A</v>
      </c>
      <c r="M318" s="76" t="e">
        <f t="shared" si="12"/>
        <v>#N/A</v>
      </c>
      <c r="N318" s="78"/>
      <c r="O318" s="85"/>
      <c r="P318" s="86"/>
      <c r="Q318" s="74"/>
      <c r="R318" s="35"/>
      <c r="S318" s="36"/>
      <c r="T318" s="98"/>
      <c r="U318" s="37"/>
      <c r="V318" s="37"/>
      <c r="W318" s="38"/>
      <c r="X318" s="38"/>
      <c r="Y318" s="38"/>
      <c r="Z318" s="35"/>
      <c r="AA318" s="40"/>
      <c r="AB318" s="41"/>
      <c r="AC318" s="42"/>
      <c r="AD318" s="34"/>
      <c r="AE318" s="39"/>
      <c r="AF318" s="39"/>
      <c r="AG318" s="39"/>
      <c r="AH318" s="34"/>
      <c r="AI318" s="39"/>
      <c r="AJ318" s="39"/>
      <c r="AK318" s="43"/>
      <c r="AL318" s="38"/>
      <c r="AM318" s="40"/>
      <c r="AN318" s="40"/>
      <c r="AO318" s="40"/>
      <c r="AP318" s="40"/>
      <c r="AQ318" s="39"/>
      <c r="AR318" s="39"/>
      <c r="AS318" s="39"/>
      <c r="AT318" s="39"/>
      <c r="AU318" s="39"/>
    </row>
    <row r="319" spans="1:47" s="26" customFormat="1" ht="39" customHeight="1" x14ac:dyDescent="0.25">
      <c r="A319" s="65" t="e">
        <f>VLOOKUP(D319,'Active-Bldg List ref'!$A:$E,4,FALSE)</f>
        <v>#N/A</v>
      </c>
      <c r="B319" s="65" t="e">
        <f>VLOOKUP(D319,'Active-Bldg List ref'!$A:$E,5,FALSE)</f>
        <v>#N/A</v>
      </c>
      <c r="C319" s="65" t="e">
        <f>VLOOKUP(D319,'Active-Bldg List ref'!$A:$B,2,FALSE)</f>
        <v>#N/A</v>
      </c>
      <c r="D319" s="65" t="e">
        <f>INDEX('Active-Bldg List ref'!$A:$A,MATCH(R319,'Active-Bldg List ref'!$C:$C,0))</f>
        <v>#N/A</v>
      </c>
      <c r="E319" s="65" t="e">
        <f>INDEX('Equip Group &amp; Type ref'!D:D,MATCH(U319,'Equip Group &amp; Type ref'!E:E,0))</f>
        <v>#N/A</v>
      </c>
      <c r="F319" s="66" t="e">
        <f>INDEX('Equip Group &amp; Type ref'!F:F,MATCH(V319,'Equip Group &amp; Type ref'!G:G,0))</f>
        <v>#N/A</v>
      </c>
      <c r="G319" s="83"/>
      <c r="H319" s="69" t="e">
        <f>INDEX('Equip Group &amp; Type ref'!$F:$H,MATCH(F319,'Equip Group &amp; Type ref'!$F:$F,0),MATCH(A319,'Equip Group &amp; Type ref'!$2:$2,0))</f>
        <v>#N/A</v>
      </c>
      <c r="I319" s="70" t="e">
        <f>VLOOKUP(F319,'Equip Group &amp; Type ref'!F:H,6,FALSE)</f>
        <v>#N/A</v>
      </c>
      <c r="J319" s="71" t="e">
        <f>CONCATENATE(D319,":",VLOOKUP(F319,'Equip Group &amp; Type ref'!F:G,2,FALSE),":",$W319)</f>
        <v>#N/A</v>
      </c>
      <c r="K319" s="84" t="e">
        <f t="shared" si="13"/>
        <v>#N/A</v>
      </c>
      <c r="L319" s="70" t="e">
        <f>INDEX('MFR_List ref'!$A:$A,MATCH($Z319,'MFR_List ref'!$B:$B,0))</f>
        <v>#N/A</v>
      </c>
      <c r="M319" s="76" t="e">
        <f t="shared" si="12"/>
        <v>#N/A</v>
      </c>
      <c r="N319" s="78"/>
      <c r="O319" s="85"/>
      <c r="P319" s="86"/>
      <c r="Q319" s="74"/>
      <c r="R319" s="35"/>
      <c r="S319" s="36"/>
      <c r="T319" s="98"/>
      <c r="U319" s="37"/>
      <c r="V319" s="37"/>
      <c r="W319" s="38"/>
      <c r="X319" s="38"/>
      <c r="Y319" s="38"/>
      <c r="Z319" s="35"/>
      <c r="AA319" s="40"/>
      <c r="AB319" s="41"/>
      <c r="AC319" s="42"/>
      <c r="AD319" s="34"/>
      <c r="AE319" s="39"/>
      <c r="AF319" s="39"/>
      <c r="AG319" s="39"/>
      <c r="AH319" s="34"/>
      <c r="AI319" s="39"/>
      <c r="AJ319" s="39"/>
      <c r="AK319" s="43"/>
      <c r="AL319" s="38"/>
      <c r="AM319" s="40"/>
      <c r="AN319" s="40"/>
      <c r="AO319" s="40"/>
      <c r="AP319" s="40"/>
      <c r="AQ319" s="39"/>
      <c r="AR319" s="39"/>
      <c r="AS319" s="39"/>
      <c r="AT319" s="39"/>
      <c r="AU319" s="39"/>
    </row>
    <row r="320" spans="1:47" s="26" customFormat="1" ht="39" customHeight="1" x14ac:dyDescent="0.25">
      <c r="A320" s="65" t="e">
        <f>VLOOKUP(D320,'Active-Bldg List ref'!$A:$E,4,FALSE)</f>
        <v>#N/A</v>
      </c>
      <c r="B320" s="65" t="e">
        <f>VLOOKUP(D320,'Active-Bldg List ref'!$A:$E,5,FALSE)</f>
        <v>#N/A</v>
      </c>
      <c r="C320" s="65" t="e">
        <f>VLOOKUP(D320,'Active-Bldg List ref'!$A:$B,2,FALSE)</f>
        <v>#N/A</v>
      </c>
      <c r="D320" s="65" t="e">
        <f>INDEX('Active-Bldg List ref'!$A:$A,MATCH(R320,'Active-Bldg List ref'!$C:$C,0))</f>
        <v>#N/A</v>
      </c>
      <c r="E320" s="65" t="e">
        <f>INDEX('Equip Group &amp; Type ref'!D:D,MATCH(U320,'Equip Group &amp; Type ref'!E:E,0))</f>
        <v>#N/A</v>
      </c>
      <c r="F320" s="66" t="e">
        <f>INDEX('Equip Group &amp; Type ref'!F:F,MATCH(V320,'Equip Group &amp; Type ref'!G:G,0))</f>
        <v>#N/A</v>
      </c>
      <c r="G320" s="83"/>
      <c r="H320" s="69" t="e">
        <f>INDEX('Equip Group &amp; Type ref'!$F:$H,MATCH(F320,'Equip Group &amp; Type ref'!$F:$F,0),MATCH(A320,'Equip Group &amp; Type ref'!$2:$2,0))</f>
        <v>#N/A</v>
      </c>
      <c r="I320" s="70" t="e">
        <f>VLOOKUP(F320,'Equip Group &amp; Type ref'!F:H,6,FALSE)</f>
        <v>#N/A</v>
      </c>
      <c r="J320" s="71" t="e">
        <f>CONCATENATE(D320,":",VLOOKUP(F320,'Equip Group &amp; Type ref'!F:G,2,FALSE),":",$W320)</f>
        <v>#N/A</v>
      </c>
      <c r="K320" s="84" t="e">
        <f t="shared" si="13"/>
        <v>#N/A</v>
      </c>
      <c r="L320" s="70" t="e">
        <f>INDEX('MFR_List ref'!$A:$A,MATCH($Z320,'MFR_List ref'!$B:$B,0))</f>
        <v>#N/A</v>
      </c>
      <c r="M320" s="76" t="e">
        <f t="shared" si="12"/>
        <v>#N/A</v>
      </c>
      <c r="N320" s="78"/>
      <c r="O320" s="85"/>
      <c r="P320" s="86"/>
      <c r="Q320" s="74"/>
      <c r="R320" s="35"/>
      <c r="S320" s="36"/>
      <c r="T320" s="98"/>
      <c r="U320" s="37"/>
      <c r="V320" s="37"/>
      <c r="W320" s="38"/>
      <c r="X320" s="38"/>
      <c r="Y320" s="38"/>
      <c r="Z320" s="35"/>
      <c r="AA320" s="40"/>
      <c r="AB320" s="41"/>
      <c r="AC320" s="42"/>
      <c r="AD320" s="34"/>
      <c r="AE320" s="39"/>
      <c r="AF320" s="39"/>
      <c r="AG320" s="39"/>
      <c r="AH320" s="34"/>
      <c r="AI320" s="39"/>
      <c r="AJ320" s="39"/>
      <c r="AK320" s="43"/>
      <c r="AL320" s="38"/>
      <c r="AM320" s="40"/>
      <c r="AN320" s="40"/>
      <c r="AO320" s="40"/>
      <c r="AP320" s="40"/>
      <c r="AQ320" s="39"/>
      <c r="AR320" s="39"/>
      <c r="AS320" s="39"/>
      <c r="AT320" s="39"/>
      <c r="AU320" s="39"/>
    </row>
    <row r="321" spans="1:47" s="26" customFormat="1" ht="39" customHeight="1" x14ac:dyDescent="0.25">
      <c r="A321" s="65" t="e">
        <f>VLOOKUP(D321,'Active-Bldg List ref'!$A:$E,4,FALSE)</f>
        <v>#N/A</v>
      </c>
      <c r="B321" s="65" t="e">
        <f>VLOOKUP(D321,'Active-Bldg List ref'!$A:$E,5,FALSE)</f>
        <v>#N/A</v>
      </c>
      <c r="C321" s="65" t="e">
        <f>VLOOKUP(D321,'Active-Bldg List ref'!$A:$B,2,FALSE)</f>
        <v>#N/A</v>
      </c>
      <c r="D321" s="65" t="e">
        <f>INDEX('Active-Bldg List ref'!$A:$A,MATCH(R321,'Active-Bldg List ref'!$C:$C,0))</f>
        <v>#N/A</v>
      </c>
      <c r="E321" s="65" t="e">
        <f>INDEX('Equip Group &amp; Type ref'!D:D,MATCH(U321,'Equip Group &amp; Type ref'!E:E,0))</f>
        <v>#N/A</v>
      </c>
      <c r="F321" s="66" t="e">
        <f>INDEX('Equip Group &amp; Type ref'!F:F,MATCH(V321,'Equip Group &amp; Type ref'!G:G,0))</f>
        <v>#N/A</v>
      </c>
      <c r="G321" s="83"/>
      <c r="H321" s="69" t="e">
        <f>INDEX('Equip Group &amp; Type ref'!$F:$H,MATCH(F321,'Equip Group &amp; Type ref'!$F:$F,0),MATCH(A321,'Equip Group &amp; Type ref'!$2:$2,0))</f>
        <v>#N/A</v>
      </c>
      <c r="I321" s="70" t="e">
        <f>VLOOKUP(F321,'Equip Group &amp; Type ref'!F:H,6,FALSE)</f>
        <v>#N/A</v>
      </c>
      <c r="J321" s="71" t="e">
        <f>CONCATENATE(D321,":",VLOOKUP(F321,'Equip Group &amp; Type ref'!F:G,2,FALSE),":",$W321)</f>
        <v>#N/A</v>
      </c>
      <c r="K321" s="84" t="e">
        <f t="shared" si="13"/>
        <v>#N/A</v>
      </c>
      <c r="L321" s="70" t="e">
        <f>INDEX('MFR_List ref'!$A:$A,MATCH($Z321,'MFR_List ref'!$B:$B,0))</f>
        <v>#N/A</v>
      </c>
      <c r="M321" s="76" t="e">
        <f t="shared" si="12"/>
        <v>#N/A</v>
      </c>
      <c r="N321" s="78"/>
      <c r="O321" s="85"/>
      <c r="P321" s="86"/>
      <c r="Q321" s="74"/>
      <c r="R321" s="35"/>
      <c r="S321" s="36"/>
      <c r="T321" s="98"/>
      <c r="U321" s="37"/>
      <c r="V321" s="37"/>
      <c r="W321" s="38"/>
      <c r="X321" s="38"/>
      <c r="Y321" s="38"/>
      <c r="Z321" s="35"/>
      <c r="AA321" s="40"/>
      <c r="AB321" s="41"/>
      <c r="AC321" s="42"/>
      <c r="AD321" s="34"/>
      <c r="AE321" s="39"/>
      <c r="AF321" s="39"/>
      <c r="AG321" s="39"/>
      <c r="AH321" s="34"/>
      <c r="AI321" s="39"/>
      <c r="AJ321" s="39"/>
      <c r="AK321" s="43"/>
      <c r="AL321" s="38"/>
      <c r="AM321" s="40"/>
      <c r="AN321" s="40"/>
      <c r="AO321" s="40"/>
      <c r="AP321" s="40"/>
      <c r="AQ321" s="39"/>
      <c r="AR321" s="39"/>
      <c r="AS321" s="39"/>
      <c r="AT321" s="39"/>
      <c r="AU321" s="39"/>
    </row>
    <row r="322" spans="1:47" s="26" customFormat="1" ht="39" customHeight="1" x14ac:dyDescent="0.25">
      <c r="A322" s="65" t="e">
        <f>VLOOKUP(D322,'Active-Bldg List ref'!$A:$E,4,FALSE)</f>
        <v>#N/A</v>
      </c>
      <c r="B322" s="65" t="e">
        <f>VLOOKUP(D322,'Active-Bldg List ref'!$A:$E,5,FALSE)</f>
        <v>#N/A</v>
      </c>
      <c r="C322" s="65" t="e">
        <f>VLOOKUP(D322,'Active-Bldg List ref'!$A:$B,2,FALSE)</f>
        <v>#N/A</v>
      </c>
      <c r="D322" s="65" t="e">
        <f>INDEX('Active-Bldg List ref'!$A:$A,MATCH(R322,'Active-Bldg List ref'!$C:$C,0))</f>
        <v>#N/A</v>
      </c>
      <c r="E322" s="65" t="e">
        <f>INDEX('Equip Group &amp; Type ref'!D:D,MATCH(U322,'Equip Group &amp; Type ref'!E:E,0))</f>
        <v>#N/A</v>
      </c>
      <c r="F322" s="66" t="e">
        <f>INDEX('Equip Group &amp; Type ref'!F:F,MATCH(V322,'Equip Group &amp; Type ref'!G:G,0))</f>
        <v>#N/A</v>
      </c>
      <c r="G322" s="83"/>
      <c r="H322" s="69" t="e">
        <f>INDEX('Equip Group &amp; Type ref'!$F:$H,MATCH(F322,'Equip Group &amp; Type ref'!$F:$F,0),MATCH(A322,'Equip Group &amp; Type ref'!$2:$2,0))</f>
        <v>#N/A</v>
      </c>
      <c r="I322" s="70" t="e">
        <f>VLOOKUP(F322,'Equip Group &amp; Type ref'!F:H,6,FALSE)</f>
        <v>#N/A</v>
      </c>
      <c r="J322" s="71" t="e">
        <f>CONCATENATE(D322,":",VLOOKUP(F322,'Equip Group &amp; Type ref'!F:G,2,FALSE),":",$W322)</f>
        <v>#N/A</v>
      </c>
      <c r="K322" s="84" t="e">
        <f t="shared" si="13"/>
        <v>#N/A</v>
      </c>
      <c r="L322" s="70" t="e">
        <f>INDEX('MFR_List ref'!$A:$A,MATCH($Z322,'MFR_List ref'!$B:$B,0))</f>
        <v>#N/A</v>
      </c>
      <c r="M322" s="76" t="e">
        <f t="shared" si="12"/>
        <v>#N/A</v>
      </c>
      <c r="N322" s="78"/>
      <c r="O322" s="85"/>
      <c r="P322" s="86"/>
      <c r="Q322" s="74"/>
      <c r="R322" s="35"/>
      <c r="S322" s="36"/>
      <c r="T322" s="98"/>
      <c r="U322" s="37"/>
      <c r="V322" s="37"/>
      <c r="W322" s="38"/>
      <c r="X322" s="38"/>
      <c r="Y322" s="38"/>
      <c r="Z322" s="35"/>
      <c r="AA322" s="40"/>
      <c r="AB322" s="41"/>
      <c r="AC322" s="42"/>
      <c r="AD322" s="34"/>
      <c r="AE322" s="39"/>
      <c r="AF322" s="39"/>
      <c r="AG322" s="39"/>
      <c r="AH322" s="34"/>
      <c r="AI322" s="39"/>
      <c r="AJ322" s="39"/>
      <c r="AK322" s="43"/>
      <c r="AL322" s="38"/>
      <c r="AM322" s="40"/>
      <c r="AN322" s="40"/>
      <c r="AO322" s="40"/>
      <c r="AP322" s="40"/>
      <c r="AQ322" s="39"/>
      <c r="AR322" s="39"/>
      <c r="AS322" s="39"/>
      <c r="AT322" s="39"/>
      <c r="AU322" s="39"/>
    </row>
    <row r="323" spans="1:47" s="26" customFormat="1" ht="39" customHeight="1" x14ac:dyDescent="0.25">
      <c r="A323" s="65" t="e">
        <f>VLOOKUP(D323,'Active-Bldg List ref'!$A:$E,4,FALSE)</f>
        <v>#N/A</v>
      </c>
      <c r="B323" s="65" t="e">
        <f>VLOOKUP(D323,'Active-Bldg List ref'!$A:$E,5,FALSE)</f>
        <v>#N/A</v>
      </c>
      <c r="C323" s="65" t="e">
        <f>VLOOKUP(D323,'Active-Bldg List ref'!$A:$B,2,FALSE)</f>
        <v>#N/A</v>
      </c>
      <c r="D323" s="65" t="e">
        <f>INDEX('Active-Bldg List ref'!$A:$A,MATCH(R323,'Active-Bldg List ref'!$C:$C,0))</f>
        <v>#N/A</v>
      </c>
      <c r="E323" s="65" t="e">
        <f>INDEX('Equip Group &amp; Type ref'!D:D,MATCH(U323,'Equip Group &amp; Type ref'!E:E,0))</f>
        <v>#N/A</v>
      </c>
      <c r="F323" s="66" t="e">
        <f>INDEX('Equip Group &amp; Type ref'!F:F,MATCH(V323,'Equip Group &amp; Type ref'!G:G,0))</f>
        <v>#N/A</v>
      </c>
      <c r="G323" s="83"/>
      <c r="H323" s="69" t="e">
        <f>INDEX('Equip Group &amp; Type ref'!$F:$H,MATCH(F323,'Equip Group &amp; Type ref'!$F:$F,0),MATCH(A323,'Equip Group &amp; Type ref'!$2:$2,0))</f>
        <v>#N/A</v>
      </c>
      <c r="I323" s="70" t="e">
        <f>VLOOKUP(F323,'Equip Group &amp; Type ref'!F:H,6,FALSE)</f>
        <v>#N/A</v>
      </c>
      <c r="J323" s="71" t="e">
        <f>CONCATENATE(D323,":",VLOOKUP(F323,'Equip Group &amp; Type ref'!F:G,2,FALSE),":",$W323)</f>
        <v>#N/A</v>
      </c>
      <c r="K323" s="84" t="e">
        <f t="shared" si="13"/>
        <v>#N/A</v>
      </c>
      <c r="L323" s="70" t="e">
        <f>INDEX('MFR_List ref'!$A:$A,MATCH($Z323,'MFR_List ref'!$B:$B,0))</f>
        <v>#N/A</v>
      </c>
      <c r="M323" s="76" t="e">
        <f t="shared" si="12"/>
        <v>#N/A</v>
      </c>
      <c r="N323" s="78"/>
      <c r="O323" s="85"/>
      <c r="P323" s="86"/>
      <c r="Q323" s="74"/>
      <c r="R323" s="35"/>
      <c r="S323" s="36"/>
      <c r="T323" s="98"/>
      <c r="U323" s="37"/>
      <c r="V323" s="37"/>
      <c r="W323" s="38"/>
      <c r="X323" s="38"/>
      <c r="Y323" s="38"/>
      <c r="Z323" s="35"/>
      <c r="AA323" s="40"/>
      <c r="AB323" s="41"/>
      <c r="AC323" s="42"/>
      <c r="AD323" s="34"/>
      <c r="AE323" s="39"/>
      <c r="AF323" s="39"/>
      <c r="AG323" s="39"/>
      <c r="AH323" s="34"/>
      <c r="AI323" s="39"/>
      <c r="AJ323" s="39"/>
      <c r="AK323" s="43"/>
      <c r="AL323" s="38"/>
      <c r="AM323" s="40"/>
      <c r="AN323" s="40"/>
      <c r="AO323" s="40"/>
      <c r="AP323" s="40"/>
      <c r="AQ323" s="39"/>
      <c r="AR323" s="39"/>
      <c r="AS323" s="39"/>
      <c r="AT323" s="39"/>
      <c r="AU323" s="39"/>
    </row>
    <row r="324" spans="1:47" s="26" customFormat="1" ht="39" customHeight="1" x14ac:dyDescent="0.25">
      <c r="A324" s="65" t="e">
        <f>VLOOKUP(D324,'Active-Bldg List ref'!$A:$E,4,FALSE)</f>
        <v>#N/A</v>
      </c>
      <c r="B324" s="65" t="e">
        <f>VLOOKUP(D324,'Active-Bldg List ref'!$A:$E,5,FALSE)</f>
        <v>#N/A</v>
      </c>
      <c r="C324" s="65" t="e">
        <f>VLOOKUP(D324,'Active-Bldg List ref'!$A:$B,2,FALSE)</f>
        <v>#N/A</v>
      </c>
      <c r="D324" s="65" t="e">
        <f>INDEX('Active-Bldg List ref'!$A:$A,MATCH(R324,'Active-Bldg List ref'!$C:$C,0))</f>
        <v>#N/A</v>
      </c>
      <c r="E324" s="65" t="e">
        <f>INDEX('Equip Group &amp; Type ref'!D:D,MATCH(U324,'Equip Group &amp; Type ref'!E:E,0))</f>
        <v>#N/A</v>
      </c>
      <c r="F324" s="66" t="e">
        <f>INDEX('Equip Group &amp; Type ref'!F:F,MATCH(V324,'Equip Group &amp; Type ref'!G:G,0))</f>
        <v>#N/A</v>
      </c>
      <c r="G324" s="83"/>
      <c r="H324" s="69" t="e">
        <f>INDEX('Equip Group &amp; Type ref'!$F:$H,MATCH(F324,'Equip Group &amp; Type ref'!$F:$F,0),MATCH(A324,'Equip Group &amp; Type ref'!$2:$2,0))</f>
        <v>#N/A</v>
      </c>
      <c r="I324" s="70" t="e">
        <f>VLOOKUP(F324,'Equip Group &amp; Type ref'!F:H,6,FALSE)</f>
        <v>#N/A</v>
      </c>
      <c r="J324" s="71" t="e">
        <f>CONCATENATE(D324,":",VLOOKUP(F324,'Equip Group &amp; Type ref'!F:G,2,FALSE),":",$W324)</f>
        <v>#N/A</v>
      </c>
      <c r="K324" s="84" t="e">
        <f t="shared" si="13"/>
        <v>#N/A</v>
      </c>
      <c r="L324" s="70" t="e">
        <f>INDEX('MFR_List ref'!$A:$A,MATCH($Z324,'MFR_List ref'!$B:$B,0))</f>
        <v>#N/A</v>
      </c>
      <c r="M324" s="76" t="e">
        <f t="shared" si="12"/>
        <v>#N/A</v>
      </c>
      <c r="N324" s="78"/>
      <c r="O324" s="85"/>
      <c r="P324" s="86"/>
      <c r="Q324" s="74"/>
      <c r="R324" s="35"/>
      <c r="S324" s="36"/>
      <c r="T324" s="98"/>
      <c r="U324" s="37"/>
      <c r="V324" s="37"/>
      <c r="W324" s="38"/>
      <c r="X324" s="38"/>
      <c r="Y324" s="38"/>
      <c r="Z324" s="35"/>
      <c r="AA324" s="40"/>
      <c r="AB324" s="41"/>
      <c r="AC324" s="42"/>
      <c r="AD324" s="34"/>
      <c r="AE324" s="39"/>
      <c r="AF324" s="39"/>
      <c r="AG324" s="39"/>
      <c r="AH324" s="34"/>
      <c r="AI324" s="39"/>
      <c r="AJ324" s="39"/>
      <c r="AK324" s="43"/>
      <c r="AL324" s="38"/>
      <c r="AM324" s="40"/>
      <c r="AN324" s="40"/>
      <c r="AO324" s="40"/>
      <c r="AP324" s="40"/>
      <c r="AQ324" s="39"/>
      <c r="AR324" s="39"/>
      <c r="AS324" s="39"/>
      <c r="AT324" s="39"/>
      <c r="AU324" s="39"/>
    </row>
    <row r="325" spans="1:47" s="26" customFormat="1" ht="39" customHeight="1" x14ac:dyDescent="0.25">
      <c r="A325" s="65" t="e">
        <f>VLOOKUP(D325,'Active-Bldg List ref'!$A:$E,4,FALSE)</f>
        <v>#N/A</v>
      </c>
      <c r="B325" s="65" t="e">
        <f>VLOOKUP(D325,'Active-Bldg List ref'!$A:$E,5,FALSE)</f>
        <v>#N/A</v>
      </c>
      <c r="C325" s="65" t="e">
        <f>VLOOKUP(D325,'Active-Bldg List ref'!$A:$B,2,FALSE)</f>
        <v>#N/A</v>
      </c>
      <c r="D325" s="65" t="e">
        <f>INDEX('Active-Bldg List ref'!$A:$A,MATCH(R325,'Active-Bldg List ref'!$C:$C,0))</f>
        <v>#N/A</v>
      </c>
      <c r="E325" s="65" t="e">
        <f>INDEX('Equip Group &amp; Type ref'!D:D,MATCH(U325,'Equip Group &amp; Type ref'!E:E,0))</f>
        <v>#N/A</v>
      </c>
      <c r="F325" s="66" t="e">
        <f>INDEX('Equip Group &amp; Type ref'!F:F,MATCH(V325,'Equip Group &amp; Type ref'!G:G,0))</f>
        <v>#N/A</v>
      </c>
      <c r="G325" s="83"/>
      <c r="H325" s="69" t="e">
        <f>INDEX('Equip Group &amp; Type ref'!$F:$H,MATCH(F325,'Equip Group &amp; Type ref'!$F:$F,0),MATCH(A325,'Equip Group &amp; Type ref'!$2:$2,0))</f>
        <v>#N/A</v>
      </c>
      <c r="I325" s="70" t="e">
        <f>VLOOKUP(F325,'Equip Group &amp; Type ref'!F:H,6,FALSE)</f>
        <v>#N/A</v>
      </c>
      <c r="J325" s="71" t="e">
        <f>CONCATENATE(D325,":",VLOOKUP(F325,'Equip Group &amp; Type ref'!F:G,2,FALSE),":",$W325)</f>
        <v>#N/A</v>
      </c>
      <c r="K325" s="84" t="e">
        <f t="shared" si="13"/>
        <v>#N/A</v>
      </c>
      <c r="L325" s="70" t="e">
        <f>INDEX('MFR_List ref'!$A:$A,MATCH($Z325,'MFR_List ref'!$B:$B,0))</f>
        <v>#N/A</v>
      </c>
      <c r="M325" s="76" t="e">
        <f t="shared" si="12"/>
        <v>#N/A</v>
      </c>
      <c r="N325" s="78"/>
      <c r="O325" s="85"/>
      <c r="P325" s="86"/>
      <c r="Q325" s="74"/>
      <c r="R325" s="35"/>
      <c r="S325" s="36"/>
      <c r="T325" s="98"/>
      <c r="U325" s="37"/>
      <c r="V325" s="37"/>
      <c r="W325" s="38"/>
      <c r="X325" s="38"/>
      <c r="Y325" s="38"/>
      <c r="Z325" s="35"/>
      <c r="AA325" s="40"/>
      <c r="AB325" s="41"/>
      <c r="AC325" s="42"/>
      <c r="AD325" s="34"/>
      <c r="AE325" s="39"/>
      <c r="AF325" s="39"/>
      <c r="AG325" s="39"/>
      <c r="AH325" s="34"/>
      <c r="AI325" s="39"/>
      <c r="AJ325" s="39"/>
      <c r="AK325" s="43"/>
      <c r="AL325" s="38"/>
      <c r="AM325" s="40"/>
      <c r="AN325" s="40"/>
      <c r="AO325" s="40"/>
      <c r="AP325" s="40"/>
      <c r="AQ325" s="39"/>
      <c r="AR325" s="39"/>
      <c r="AS325" s="39"/>
      <c r="AT325" s="39"/>
      <c r="AU325" s="39"/>
    </row>
    <row r="326" spans="1:47" s="26" customFormat="1" ht="39" customHeight="1" x14ac:dyDescent="0.25">
      <c r="A326" s="65" t="e">
        <f>VLOOKUP(D326,'Active-Bldg List ref'!$A:$E,4,FALSE)</f>
        <v>#N/A</v>
      </c>
      <c r="B326" s="65" t="e">
        <f>VLOOKUP(D326,'Active-Bldg List ref'!$A:$E,5,FALSE)</f>
        <v>#N/A</v>
      </c>
      <c r="C326" s="65" t="e">
        <f>VLOOKUP(D326,'Active-Bldg List ref'!$A:$B,2,FALSE)</f>
        <v>#N/A</v>
      </c>
      <c r="D326" s="65" t="e">
        <f>INDEX('Active-Bldg List ref'!$A:$A,MATCH(R326,'Active-Bldg List ref'!$C:$C,0))</f>
        <v>#N/A</v>
      </c>
      <c r="E326" s="65" t="e">
        <f>INDEX('Equip Group &amp; Type ref'!D:D,MATCH(U326,'Equip Group &amp; Type ref'!E:E,0))</f>
        <v>#N/A</v>
      </c>
      <c r="F326" s="66" t="e">
        <f>INDEX('Equip Group &amp; Type ref'!F:F,MATCH(V326,'Equip Group &amp; Type ref'!G:G,0))</f>
        <v>#N/A</v>
      </c>
      <c r="G326" s="83"/>
      <c r="H326" s="69" t="e">
        <f>INDEX('Equip Group &amp; Type ref'!$F:$H,MATCH(F326,'Equip Group &amp; Type ref'!$F:$F,0),MATCH(A326,'Equip Group &amp; Type ref'!$2:$2,0))</f>
        <v>#N/A</v>
      </c>
      <c r="I326" s="70" t="e">
        <f>VLOOKUP(F326,'Equip Group &amp; Type ref'!F:H,6,FALSE)</f>
        <v>#N/A</v>
      </c>
      <c r="J326" s="71" t="e">
        <f>CONCATENATE(D326,":",VLOOKUP(F326,'Equip Group &amp; Type ref'!F:G,2,FALSE),":",$W326)</f>
        <v>#N/A</v>
      </c>
      <c r="K326" s="84" t="e">
        <f t="shared" si="13"/>
        <v>#N/A</v>
      </c>
      <c r="L326" s="70" t="e">
        <f>INDEX('MFR_List ref'!$A:$A,MATCH($Z326,'MFR_List ref'!$B:$B,0))</f>
        <v>#N/A</v>
      </c>
      <c r="M326" s="76" t="e">
        <f t="shared" si="12"/>
        <v>#N/A</v>
      </c>
      <c r="N326" s="78"/>
      <c r="O326" s="85"/>
      <c r="P326" s="86"/>
      <c r="Q326" s="74"/>
      <c r="R326" s="35"/>
      <c r="S326" s="36"/>
      <c r="T326" s="98"/>
      <c r="U326" s="37"/>
      <c r="V326" s="37"/>
      <c r="W326" s="38"/>
      <c r="X326" s="38"/>
      <c r="Y326" s="38"/>
      <c r="Z326" s="35"/>
      <c r="AA326" s="40"/>
      <c r="AB326" s="41"/>
      <c r="AC326" s="42"/>
      <c r="AD326" s="34"/>
      <c r="AE326" s="39"/>
      <c r="AF326" s="39"/>
      <c r="AG326" s="39"/>
      <c r="AH326" s="34"/>
      <c r="AI326" s="39"/>
      <c r="AJ326" s="39"/>
      <c r="AK326" s="43"/>
      <c r="AL326" s="38"/>
      <c r="AM326" s="40"/>
      <c r="AN326" s="40"/>
      <c r="AO326" s="40"/>
      <c r="AP326" s="40"/>
      <c r="AQ326" s="39"/>
      <c r="AR326" s="39"/>
      <c r="AS326" s="39"/>
      <c r="AT326" s="39"/>
      <c r="AU326" s="39"/>
    </row>
    <row r="327" spans="1:47" s="26" customFormat="1" ht="39" customHeight="1" x14ac:dyDescent="0.25">
      <c r="A327" s="65" t="e">
        <f>VLOOKUP(D327,'Active-Bldg List ref'!$A:$E,4,FALSE)</f>
        <v>#N/A</v>
      </c>
      <c r="B327" s="65" t="e">
        <f>VLOOKUP(D327,'Active-Bldg List ref'!$A:$E,5,FALSE)</f>
        <v>#N/A</v>
      </c>
      <c r="C327" s="65" t="e">
        <f>VLOOKUP(D327,'Active-Bldg List ref'!$A:$B,2,FALSE)</f>
        <v>#N/A</v>
      </c>
      <c r="D327" s="65" t="e">
        <f>INDEX('Active-Bldg List ref'!$A:$A,MATCH(R327,'Active-Bldg List ref'!$C:$C,0))</f>
        <v>#N/A</v>
      </c>
      <c r="E327" s="65" t="e">
        <f>INDEX('Equip Group &amp; Type ref'!D:D,MATCH(U327,'Equip Group &amp; Type ref'!E:E,0))</f>
        <v>#N/A</v>
      </c>
      <c r="F327" s="66" t="e">
        <f>INDEX('Equip Group &amp; Type ref'!F:F,MATCH(V327,'Equip Group &amp; Type ref'!G:G,0))</f>
        <v>#N/A</v>
      </c>
      <c r="G327" s="83"/>
      <c r="H327" s="69" t="e">
        <f>INDEX('Equip Group &amp; Type ref'!$F:$H,MATCH(F327,'Equip Group &amp; Type ref'!$F:$F,0),MATCH(A327,'Equip Group &amp; Type ref'!$2:$2,0))</f>
        <v>#N/A</v>
      </c>
      <c r="I327" s="70" t="e">
        <f>VLOOKUP(F327,'Equip Group &amp; Type ref'!F:H,6,FALSE)</f>
        <v>#N/A</v>
      </c>
      <c r="J327" s="71" t="e">
        <f>CONCATENATE(D327,":",VLOOKUP(F327,'Equip Group &amp; Type ref'!F:G,2,FALSE),":",$W327)</f>
        <v>#N/A</v>
      </c>
      <c r="K327" s="84" t="e">
        <f t="shared" si="13"/>
        <v>#N/A</v>
      </c>
      <c r="L327" s="70" t="e">
        <f>INDEX('MFR_List ref'!$A:$A,MATCH($Z327,'MFR_List ref'!$B:$B,0))</f>
        <v>#N/A</v>
      </c>
      <c r="M327" s="76" t="e">
        <f t="shared" si="12"/>
        <v>#N/A</v>
      </c>
      <c r="N327" s="78"/>
      <c r="O327" s="85"/>
      <c r="P327" s="86"/>
      <c r="Q327" s="74"/>
      <c r="R327" s="35"/>
      <c r="S327" s="36"/>
      <c r="T327" s="98"/>
      <c r="U327" s="37"/>
      <c r="V327" s="37"/>
      <c r="W327" s="38"/>
      <c r="X327" s="38"/>
      <c r="Y327" s="38"/>
      <c r="Z327" s="35"/>
      <c r="AA327" s="40"/>
      <c r="AB327" s="41"/>
      <c r="AC327" s="42"/>
      <c r="AD327" s="34"/>
      <c r="AE327" s="39"/>
      <c r="AF327" s="39"/>
      <c r="AG327" s="39"/>
      <c r="AH327" s="34"/>
      <c r="AI327" s="39"/>
      <c r="AJ327" s="39"/>
      <c r="AK327" s="43"/>
      <c r="AL327" s="38"/>
      <c r="AM327" s="40"/>
      <c r="AN327" s="40"/>
      <c r="AO327" s="40"/>
      <c r="AP327" s="40"/>
      <c r="AQ327" s="39"/>
      <c r="AR327" s="39"/>
      <c r="AS327" s="39"/>
      <c r="AT327" s="39"/>
      <c r="AU327" s="39"/>
    </row>
    <row r="328" spans="1:47" s="26" customFormat="1" ht="39" customHeight="1" x14ac:dyDescent="0.25">
      <c r="A328" s="65" t="e">
        <f>VLOOKUP(D328,'Active-Bldg List ref'!$A:$E,4,FALSE)</f>
        <v>#N/A</v>
      </c>
      <c r="B328" s="65" t="e">
        <f>VLOOKUP(D328,'Active-Bldg List ref'!$A:$E,5,FALSE)</f>
        <v>#N/A</v>
      </c>
      <c r="C328" s="65" t="e">
        <f>VLOOKUP(D328,'Active-Bldg List ref'!$A:$B,2,FALSE)</f>
        <v>#N/A</v>
      </c>
      <c r="D328" s="65" t="e">
        <f>INDEX('Active-Bldg List ref'!$A:$A,MATCH(R328,'Active-Bldg List ref'!$C:$C,0))</f>
        <v>#N/A</v>
      </c>
      <c r="E328" s="65" t="e">
        <f>INDEX('Equip Group &amp; Type ref'!D:D,MATCH(U328,'Equip Group &amp; Type ref'!E:E,0))</f>
        <v>#N/A</v>
      </c>
      <c r="F328" s="66" t="e">
        <f>INDEX('Equip Group &amp; Type ref'!F:F,MATCH(V328,'Equip Group &amp; Type ref'!G:G,0))</f>
        <v>#N/A</v>
      </c>
      <c r="G328" s="83"/>
      <c r="H328" s="69" t="e">
        <f>INDEX('Equip Group &amp; Type ref'!$F:$H,MATCH(F328,'Equip Group &amp; Type ref'!$F:$F,0),MATCH(A328,'Equip Group &amp; Type ref'!$2:$2,0))</f>
        <v>#N/A</v>
      </c>
      <c r="I328" s="70" t="e">
        <f>VLOOKUP(F328,'Equip Group &amp; Type ref'!F:H,6,FALSE)</f>
        <v>#N/A</v>
      </c>
      <c r="J328" s="71" t="e">
        <f>CONCATENATE(D328,":",VLOOKUP(F328,'Equip Group &amp; Type ref'!F:G,2,FALSE),":",$W328)</f>
        <v>#N/A</v>
      </c>
      <c r="K328" s="84" t="e">
        <f t="shared" si="13"/>
        <v>#N/A</v>
      </c>
      <c r="L328" s="70" t="e">
        <f>INDEX('MFR_List ref'!$A:$A,MATCH($Z328,'MFR_List ref'!$B:$B,0))</f>
        <v>#N/A</v>
      </c>
      <c r="M328" s="76" t="e">
        <f t="shared" si="12"/>
        <v>#N/A</v>
      </c>
      <c r="N328" s="78"/>
      <c r="O328" s="85"/>
      <c r="P328" s="86"/>
      <c r="Q328" s="74"/>
      <c r="R328" s="35"/>
      <c r="S328" s="36"/>
      <c r="T328" s="98"/>
      <c r="U328" s="37"/>
      <c r="V328" s="37"/>
      <c r="W328" s="38"/>
      <c r="X328" s="38"/>
      <c r="Y328" s="38"/>
      <c r="Z328" s="35"/>
      <c r="AA328" s="40"/>
      <c r="AB328" s="41"/>
      <c r="AC328" s="42"/>
      <c r="AD328" s="34"/>
      <c r="AE328" s="39"/>
      <c r="AF328" s="39"/>
      <c r="AG328" s="39"/>
      <c r="AH328" s="34"/>
      <c r="AI328" s="39"/>
      <c r="AJ328" s="39"/>
      <c r="AK328" s="43"/>
      <c r="AL328" s="38"/>
      <c r="AM328" s="40"/>
      <c r="AN328" s="40"/>
      <c r="AO328" s="40"/>
      <c r="AP328" s="40"/>
      <c r="AQ328" s="39"/>
      <c r="AR328" s="39"/>
      <c r="AS328" s="39"/>
      <c r="AT328" s="39"/>
      <c r="AU328" s="39"/>
    </row>
    <row r="329" spans="1:47" s="26" customFormat="1" ht="39" customHeight="1" x14ac:dyDescent="0.25">
      <c r="A329" s="65" t="e">
        <f>VLOOKUP(D329,'Active-Bldg List ref'!$A:$E,4,FALSE)</f>
        <v>#N/A</v>
      </c>
      <c r="B329" s="65" t="e">
        <f>VLOOKUP(D329,'Active-Bldg List ref'!$A:$E,5,FALSE)</f>
        <v>#N/A</v>
      </c>
      <c r="C329" s="65" t="e">
        <f>VLOOKUP(D329,'Active-Bldg List ref'!$A:$B,2,FALSE)</f>
        <v>#N/A</v>
      </c>
      <c r="D329" s="65" t="e">
        <f>INDEX('Active-Bldg List ref'!$A:$A,MATCH(R329,'Active-Bldg List ref'!$C:$C,0))</f>
        <v>#N/A</v>
      </c>
      <c r="E329" s="65" t="e">
        <f>INDEX('Equip Group &amp; Type ref'!D:D,MATCH(U329,'Equip Group &amp; Type ref'!E:E,0))</f>
        <v>#N/A</v>
      </c>
      <c r="F329" s="66" t="e">
        <f>INDEX('Equip Group &amp; Type ref'!F:F,MATCH(V329,'Equip Group &amp; Type ref'!G:G,0))</f>
        <v>#N/A</v>
      </c>
      <c r="G329" s="83"/>
      <c r="H329" s="69" t="e">
        <f>INDEX('Equip Group &amp; Type ref'!$F:$H,MATCH(F329,'Equip Group &amp; Type ref'!$F:$F,0),MATCH(A329,'Equip Group &amp; Type ref'!$2:$2,0))</f>
        <v>#N/A</v>
      </c>
      <c r="I329" s="70" t="e">
        <f>VLOOKUP(F329,'Equip Group &amp; Type ref'!F:H,6,FALSE)</f>
        <v>#N/A</v>
      </c>
      <c r="J329" s="71" t="e">
        <f>CONCATENATE(D329,":",VLOOKUP(F329,'Equip Group &amp; Type ref'!F:G,2,FALSE),":",$W329)</f>
        <v>#N/A</v>
      </c>
      <c r="K329" s="84" t="e">
        <f t="shared" si="13"/>
        <v>#N/A</v>
      </c>
      <c r="L329" s="70" t="e">
        <f>INDEX('MFR_List ref'!$A:$A,MATCH($Z329,'MFR_List ref'!$B:$B,0))</f>
        <v>#N/A</v>
      </c>
      <c r="M329" s="76" t="e">
        <f t="shared" si="12"/>
        <v>#N/A</v>
      </c>
      <c r="N329" s="78"/>
      <c r="O329" s="85"/>
      <c r="P329" s="86"/>
      <c r="Q329" s="74"/>
      <c r="R329" s="35"/>
      <c r="S329" s="36"/>
      <c r="T329" s="98"/>
      <c r="U329" s="37"/>
      <c r="V329" s="37"/>
      <c r="W329" s="38"/>
      <c r="X329" s="38"/>
      <c r="Y329" s="38"/>
      <c r="Z329" s="35"/>
      <c r="AA329" s="40"/>
      <c r="AB329" s="41"/>
      <c r="AC329" s="42"/>
      <c r="AD329" s="34"/>
      <c r="AE329" s="39"/>
      <c r="AF329" s="39"/>
      <c r="AG329" s="39"/>
      <c r="AH329" s="34"/>
      <c r="AI329" s="39"/>
      <c r="AJ329" s="39"/>
      <c r="AK329" s="43"/>
      <c r="AL329" s="38"/>
      <c r="AM329" s="40"/>
      <c r="AN329" s="40"/>
      <c r="AO329" s="40"/>
      <c r="AP329" s="40"/>
      <c r="AQ329" s="39"/>
      <c r="AR329" s="39"/>
      <c r="AS329" s="39"/>
      <c r="AT329" s="39"/>
      <c r="AU329" s="39"/>
    </row>
    <row r="330" spans="1:47" s="26" customFormat="1" ht="39" customHeight="1" x14ac:dyDescent="0.25">
      <c r="A330" s="65" t="e">
        <f>VLOOKUP(D330,'Active-Bldg List ref'!$A:$E,4,FALSE)</f>
        <v>#N/A</v>
      </c>
      <c r="B330" s="65" t="e">
        <f>VLOOKUP(D330,'Active-Bldg List ref'!$A:$E,5,FALSE)</f>
        <v>#N/A</v>
      </c>
      <c r="C330" s="65" t="e">
        <f>VLOOKUP(D330,'Active-Bldg List ref'!$A:$B,2,FALSE)</f>
        <v>#N/A</v>
      </c>
      <c r="D330" s="65" t="e">
        <f>INDEX('Active-Bldg List ref'!$A:$A,MATCH(R330,'Active-Bldg List ref'!$C:$C,0))</f>
        <v>#N/A</v>
      </c>
      <c r="E330" s="65" t="e">
        <f>INDEX('Equip Group &amp; Type ref'!D:D,MATCH(U330,'Equip Group &amp; Type ref'!E:E,0))</f>
        <v>#N/A</v>
      </c>
      <c r="F330" s="66" t="e">
        <f>INDEX('Equip Group &amp; Type ref'!F:F,MATCH(V330,'Equip Group &amp; Type ref'!G:G,0))</f>
        <v>#N/A</v>
      </c>
      <c r="G330" s="83"/>
      <c r="H330" s="69" t="e">
        <f>INDEX('Equip Group &amp; Type ref'!$F:$H,MATCH(F330,'Equip Group &amp; Type ref'!$F:$F,0),MATCH(A330,'Equip Group &amp; Type ref'!$2:$2,0))</f>
        <v>#N/A</v>
      </c>
      <c r="I330" s="70" t="e">
        <f>VLOOKUP(F330,'Equip Group &amp; Type ref'!F:H,6,FALSE)</f>
        <v>#N/A</v>
      </c>
      <c r="J330" s="71" t="e">
        <f>CONCATENATE(D330,":",VLOOKUP(F330,'Equip Group &amp; Type ref'!F:G,2,FALSE),":",$W330)</f>
        <v>#N/A</v>
      </c>
      <c r="K330" s="84" t="e">
        <f t="shared" si="13"/>
        <v>#N/A</v>
      </c>
      <c r="L330" s="70" t="e">
        <f>INDEX('MFR_List ref'!$A:$A,MATCH($Z330,'MFR_List ref'!$B:$B,0))</f>
        <v>#N/A</v>
      </c>
      <c r="M330" s="76" t="e">
        <f t="shared" si="12"/>
        <v>#N/A</v>
      </c>
      <c r="N330" s="78"/>
      <c r="O330" s="85"/>
      <c r="P330" s="86"/>
      <c r="Q330" s="74"/>
      <c r="R330" s="35"/>
      <c r="S330" s="36"/>
      <c r="T330" s="98"/>
      <c r="U330" s="37"/>
      <c r="V330" s="37"/>
      <c r="W330" s="38"/>
      <c r="X330" s="38"/>
      <c r="Y330" s="38"/>
      <c r="Z330" s="35"/>
      <c r="AA330" s="40"/>
      <c r="AB330" s="41"/>
      <c r="AC330" s="42"/>
      <c r="AD330" s="34"/>
      <c r="AE330" s="39"/>
      <c r="AF330" s="39"/>
      <c r="AG330" s="39"/>
      <c r="AH330" s="34"/>
      <c r="AI330" s="39"/>
      <c r="AJ330" s="39"/>
      <c r="AK330" s="43"/>
      <c r="AL330" s="38"/>
      <c r="AM330" s="40"/>
      <c r="AN330" s="40"/>
      <c r="AO330" s="40"/>
      <c r="AP330" s="40"/>
      <c r="AQ330" s="39"/>
      <c r="AR330" s="39"/>
      <c r="AS330" s="39"/>
      <c r="AT330" s="39"/>
      <c r="AU330" s="39"/>
    </row>
    <row r="331" spans="1:47" s="26" customFormat="1" ht="39" customHeight="1" x14ac:dyDescent="0.25">
      <c r="A331" s="65" t="e">
        <f>VLOOKUP(D331,'Active-Bldg List ref'!$A:$E,4,FALSE)</f>
        <v>#N/A</v>
      </c>
      <c r="B331" s="65" t="e">
        <f>VLOOKUP(D331,'Active-Bldg List ref'!$A:$E,5,FALSE)</f>
        <v>#N/A</v>
      </c>
      <c r="C331" s="65" t="e">
        <f>VLOOKUP(D331,'Active-Bldg List ref'!$A:$B,2,FALSE)</f>
        <v>#N/A</v>
      </c>
      <c r="D331" s="65" t="e">
        <f>INDEX('Active-Bldg List ref'!$A:$A,MATCH(R331,'Active-Bldg List ref'!$C:$C,0))</f>
        <v>#N/A</v>
      </c>
      <c r="E331" s="65" t="e">
        <f>INDEX('Equip Group &amp; Type ref'!D:D,MATCH(U331,'Equip Group &amp; Type ref'!E:E,0))</f>
        <v>#N/A</v>
      </c>
      <c r="F331" s="66" t="e">
        <f>INDEX('Equip Group &amp; Type ref'!F:F,MATCH(V331,'Equip Group &amp; Type ref'!G:G,0))</f>
        <v>#N/A</v>
      </c>
      <c r="G331" s="83"/>
      <c r="H331" s="69" t="e">
        <f>INDEX('Equip Group &amp; Type ref'!$F:$H,MATCH(F331,'Equip Group &amp; Type ref'!$F:$F,0),MATCH(A331,'Equip Group &amp; Type ref'!$2:$2,0))</f>
        <v>#N/A</v>
      </c>
      <c r="I331" s="70" t="e">
        <f>VLOOKUP(F331,'Equip Group &amp; Type ref'!F:H,6,FALSE)</f>
        <v>#N/A</v>
      </c>
      <c r="J331" s="71" t="e">
        <f>CONCATENATE(D331,":",VLOOKUP(F331,'Equip Group &amp; Type ref'!F:G,2,FALSE),":",$W331)</f>
        <v>#N/A</v>
      </c>
      <c r="K331" s="84" t="e">
        <f t="shared" si="13"/>
        <v>#N/A</v>
      </c>
      <c r="L331" s="70" t="e">
        <f>INDEX('MFR_List ref'!$A:$A,MATCH($Z331,'MFR_List ref'!$B:$B,0))</f>
        <v>#N/A</v>
      </c>
      <c r="M331" s="76" t="e">
        <f t="shared" si="12"/>
        <v>#N/A</v>
      </c>
      <c r="N331" s="78"/>
      <c r="O331" s="85"/>
      <c r="P331" s="86"/>
      <c r="Q331" s="74"/>
      <c r="R331" s="35"/>
      <c r="S331" s="36"/>
      <c r="T331" s="98"/>
      <c r="U331" s="37"/>
      <c r="V331" s="37"/>
      <c r="W331" s="38"/>
      <c r="X331" s="38"/>
      <c r="Y331" s="38"/>
      <c r="Z331" s="35"/>
      <c r="AA331" s="40"/>
      <c r="AB331" s="41"/>
      <c r="AC331" s="42"/>
      <c r="AD331" s="34"/>
      <c r="AE331" s="39"/>
      <c r="AF331" s="39"/>
      <c r="AG331" s="39"/>
      <c r="AH331" s="34"/>
      <c r="AI331" s="39"/>
      <c r="AJ331" s="39"/>
      <c r="AK331" s="43"/>
      <c r="AL331" s="38"/>
      <c r="AM331" s="40"/>
      <c r="AN331" s="40"/>
      <c r="AO331" s="40"/>
      <c r="AP331" s="40"/>
      <c r="AQ331" s="39"/>
      <c r="AR331" s="39"/>
      <c r="AS331" s="39"/>
      <c r="AT331" s="39"/>
      <c r="AU331" s="39"/>
    </row>
    <row r="332" spans="1:47" s="26" customFormat="1" ht="39" customHeight="1" x14ac:dyDescent="0.25">
      <c r="A332" s="65" t="e">
        <f>VLOOKUP(D332,'Active-Bldg List ref'!$A:$E,4,FALSE)</f>
        <v>#N/A</v>
      </c>
      <c r="B332" s="65" t="e">
        <f>VLOOKUP(D332,'Active-Bldg List ref'!$A:$E,5,FALSE)</f>
        <v>#N/A</v>
      </c>
      <c r="C332" s="65" t="e">
        <f>VLOOKUP(D332,'Active-Bldg List ref'!$A:$B,2,FALSE)</f>
        <v>#N/A</v>
      </c>
      <c r="D332" s="65" t="e">
        <f>INDEX('Active-Bldg List ref'!$A:$A,MATCH(R332,'Active-Bldg List ref'!$C:$C,0))</f>
        <v>#N/A</v>
      </c>
      <c r="E332" s="65" t="e">
        <f>INDEX('Equip Group &amp; Type ref'!D:D,MATCH(U332,'Equip Group &amp; Type ref'!E:E,0))</f>
        <v>#N/A</v>
      </c>
      <c r="F332" s="66" t="e">
        <f>INDEX('Equip Group &amp; Type ref'!F:F,MATCH(V332,'Equip Group &amp; Type ref'!G:G,0))</f>
        <v>#N/A</v>
      </c>
      <c r="G332" s="83"/>
      <c r="H332" s="69" t="e">
        <f>INDEX('Equip Group &amp; Type ref'!$F:$H,MATCH(F332,'Equip Group &amp; Type ref'!$F:$F,0),MATCH(A332,'Equip Group &amp; Type ref'!$2:$2,0))</f>
        <v>#N/A</v>
      </c>
      <c r="I332" s="70" t="e">
        <f>VLOOKUP(F332,'Equip Group &amp; Type ref'!F:H,6,FALSE)</f>
        <v>#N/A</v>
      </c>
      <c r="J332" s="71" t="e">
        <f>CONCATENATE(D332,":",VLOOKUP(F332,'Equip Group &amp; Type ref'!F:G,2,FALSE),":",$W332)</f>
        <v>#N/A</v>
      </c>
      <c r="K332" s="84" t="e">
        <f t="shared" si="13"/>
        <v>#N/A</v>
      </c>
      <c r="L332" s="70" t="e">
        <f>INDEX('MFR_List ref'!$A:$A,MATCH($Z332,'MFR_List ref'!$B:$B,0))</f>
        <v>#N/A</v>
      </c>
      <c r="M332" s="76" t="e">
        <f t="shared" si="12"/>
        <v>#N/A</v>
      </c>
      <c r="N332" s="78"/>
      <c r="O332" s="85"/>
      <c r="P332" s="86"/>
      <c r="Q332" s="74"/>
      <c r="R332" s="35"/>
      <c r="S332" s="36"/>
      <c r="T332" s="98"/>
      <c r="U332" s="37"/>
      <c r="V332" s="37"/>
      <c r="W332" s="38"/>
      <c r="X332" s="38"/>
      <c r="Y332" s="38"/>
      <c r="Z332" s="35"/>
      <c r="AA332" s="40"/>
      <c r="AB332" s="41"/>
      <c r="AC332" s="42"/>
      <c r="AD332" s="34"/>
      <c r="AE332" s="39"/>
      <c r="AF332" s="39"/>
      <c r="AG332" s="39"/>
      <c r="AH332" s="34"/>
      <c r="AI332" s="39"/>
      <c r="AJ332" s="39"/>
      <c r="AK332" s="43"/>
      <c r="AL332" s="38"/>
      <c r="AM332" s="40"/>
      <c r="AN332" s="40"/>
      <c r="AO332" s="40"/>
      <c r="AP332" s="40"/>
      <c r="AQ332" s="39"/>
      <c r="AR332" s="39"/>
      <c r="AS332" s="39"/>
      <c r="AT332" s="39"/>
      <c r="AU332" s="39"/>
    </row>
    <row r="333" spans="1:47" s="26" customFormat="1" ht="39" customHeight="1" x14ac:dyDescent="0.25">
      <c r="A333" s="65" t="e">
        <f>VLOOKUP(D333,'Active-Bldg List ref'!$A:$E,4,FALSE)</f>
        <v>#N/A</v>
      </c>
      <c r="B333" s="65" t="e">
        <f>VLOOKUP(D333,'Active-Bldg List ref'!$A:$E,5,FALSE)</f>
        <v>#N/A</v>
      </c>
      <c r="C333" s="65" t="e">
        <f>VLOOKUP(D333,'Active-Bldg List ref'!$A:$B,2,FALSE)</f>
        <v>#N/A</v>
      </c>
      <c r="D333" s="65" t="e">
        <f>INDEX('Active-Bldg List ref'!$A:$A,MATCH(R333,'Active-Bldg List ref'!$C:$C,0))</f>
        <v>#N/A</v>
      </c>
      <c r="E333" s="65" t="e">
        <f>INDEX('Equip Group &amp; Type ref'!D:D,MATCH(U333,'Equip Group &amp; Type ref'!E:E,0))</f>
        <v>#N/A</v>
      </c>
      <c r="F333" s="66" t="e">
        <f>INDEX('Equip Group &amp; Type ref'!F:F,MATCH(V333,'Equip Group &amp; Type ref'!G:G,0))</f>
        <v>#N/A</v>
      </c>
      <c r="G333" s="83"/>
      <c r="H333" s="69" t="e">
        <f>INDEX('Equip Group &amp; Type ref'!$F:$H,MATCH(F333,'Equip Group &amp; Type ref'!$F:$F,0),MATCH(A333,'Equip Group &amp; Type ref'!$2:$2,0))</f>
        <v>#N/A</v>
      </c>
      <c r="I333" s="70" t="e">
        <f>VLOOKUP(F333,'Equip Group &amp; Type ref'!F:H,6,FALSE)</f>
        <v>#N/A</v>
      </c>
      <c r="J333" s="71" t="e">
        <f>CONCATENATE(D333,":",VLOOKUP(F333,'Equip Group &amp; Type ref'!F:G,2,FALSE),":",$W333)</f>
        <v>#N/A</v>
      </c>
      <c r="K333" s="84" t="e">
        <f t="shared" si="13"/>
        <v>#N/A</v>
      </c>
      <c r="L333" s="70" t="e">
        <f>INDEX('MFR_List ref'!$A:$A,MATCH($Z333,'MFR_List ref'!$B:$B,0))</f>
        <v>#N/A</v>
      </c>
      <c r="M333" s="76" t="e">
        <f t="shared" si="12"/>
        <v>#N/A</v>
      </c>
      <c r="N333" s="78"/>
      <c r="O333" s="85"/>
      <c r="P333" s="86"/>
      <c r="Q333" s="74"/>
      <c r="R333" s="35"/>
      <c r="S333" s="36"/>
      <c r="T333" s="98"/>
      <c r="U333" s="37"/>
      <c r="V333" s="37"/>
      <c r="W333" s="38"/>
      <c r="X333" s="38"/>
      <c r="Y333" s="38"/>
      <c r="Z333" s="35"/>
      <c r="AA333" s="40"/>
      <c r="AB333" s="41"/>
      <c r="AC333" s="42"/>
      <c r="AD333" s="34"/>
      <c r="AE333" s="39"/>
      <c r="AF333" s="39"/>
      <c r="AG333" s="39"/>
      <c r="AH333" s="34"/>
      <c r="AI333" s="39"/>
      <c r="AJ333" s="39"/>
      <c r="AK333" s="43"/>
      <c r="AL333" s="38"/>
      <c r="AM333" s="40"/>
      <c r="AN333" s="40"/>
      <c r="AO333" s="40"/>
      <c r="AP333" s="40"/>
      <c r="AQ333" s="39"/>
      <c r="AR333" s="39"/>
      <c r="AS333" s="39"/>
      <c r="AT333" s="39"/>
      <c r="AU333" s="39"/>
    </row>
    <row r="334" spans="1:47" s="26" customFormat="1" ht="39" customHeight="1" x14ac:dyDescent="0.25">
      <c r="A334" s="65" t="e">
        <f>VLOOKUP(D334,'Active-Bldg List ref'!$A:$E,4,FALSE)</f>
        <v>#N/A</v>
      </c>
      <c r="B334" s="65" t="e">
        <f>VLOOKUP(D334,'Active-Bldg List ref'!$A:$E,5,FALSE)</f>
        <v>#N/A</v>
      </c>
      <c r="C334" s="65" t="e">
        <f>VLOOKUP(D334,'Active-Bldg List ref'!$A:$B,2,FALSE)</f>
        <v>#N/A</v>
      </c>
      <c r="D334" s="65" t="e">
        <f>INDEX('Active-Bldg List ref'!$A:$A,MATCH(R334,'Active-Bldg List ref'!$C:$C,0))</f>
        <v>#N/A</v>
      </c>
      <c r="E334" s="65" t="e">
        <f>INDEX('Equip Group &amp; Type ref'!D:D,MATCH(U334,'Equip Group &amp; Type ref'!E:E,0))</f>
        <v>#N/A</v>
      </c>
      <c r="F334" s="66" t="e">
        <f>INDEX('Equip Group &amp; Type ref'!F:F,MATCH(V334,'Equip Group &amp; Type ref'!G:G,0))</f>
        <v>#N/A</v>
      </c>
      <c r="G334" s="83"/>
      <c r="H334" s="69" t="e">
        <f>INDEX('Equip Group &amp; Type ref'!$F:$H,MATCH(F334,'Equip Group &amp; Type ref'!$F:$F,0),MATCH(A334,'Equip Group &amp; Type ref'!$2:$2,0))</f>
        <v>#N/A</v>
      </c>
      <c r="I334" s="70" t="e">
        <f>VLOOKUP(F334,'Equip Group &amp; Type ref'!F:H,6,FALSE)</f>
        <v>#N/A</v>
      </c>
      <c r="J334" s="71" t="e">
        <f>CONCATENATE(D334,":",VLOOKUP(F334,'Equip Group &amp; Type ref'!F:G,2,FALSE),":",$W334)</f>
        <v>#N/A</v>
      </c>
      <c r="K334" s="84" t="e">
        <f t="shared" si="13"/>
        <v>#N/A</v>
      </c>
      <c r="L334" s="70" t="e">
        <f>INDEX('MFR_List ref'!$A:$A,MATCH($Z334,'MFR_List ref'!$B:$B,0))</f>
        <v>#N/A</v>
      </c>
      <c r="M334" s="76" t="e">
        <f t="shared" si="12"/>
        <v>#N/A</v>
      </c>
      <c r="N334" s="78"/>
      <c r="O334" s="85"/>
      <c r="P334" s="86"/>
      <c r="Q334" s="74"/>
      <c r="R334" s="35"/>
      <c r="S334" s="36"/>
      <c r="T334" s="98"/>
      <c r="U334" s="37"/>
      <c r="V334" s="37"/>
      <c r="W334" s="38"/>
      <c r="X334" s="38"/>
      <c r="Y334" s="38"/>
      <c r="Z334" s="35"/>
      <c r="AA334" s="40"/>
      <c r="AB334" s="41"/>
      <c r="AC334" s="42"/>
      <c r="AD334" s="34"/>
      <c r="AE334" s="39"/>
      <c r="AF334" s="39"/>
      <c r="AG334" s="39"/>
      <c r="AH334" s="34"/>
      <c r="AI334" s="39"/>
      <c r="AJ334" s="39"/>
      <c r="AK334" s="43"/>
      <c r="AL334" s="38"/>
      <c r="AM334" s="40"/>
      <c r="AN334" s="40"/>
      <c r="AO334" s="40"/>
      <c r="AP334" s="40"/>
      <c r="AQ334" s="39"/>
      <c r="AR334" s="39"/>
      <c r="AS334" s="39"/>
      <c r="AT334" s="39"/>
      <c r="AU334" s="39"/>
    </row>
    <row r="335" spans="1:47" s="26" customFormat="1" ht="39" customHeight="1" x14ac:dyDescent="0.25">
      <c r="A335" s="65" t="e">
        <f>VLOOKUP(D335,'Active-Bldg List ref'!$A:$E,4,FALSE)</f>
        <v>#N/A</v>
      </c>
      <c r="B335" s="65" t="e">
        <f>VLOOKUP(D335,'Active-Bldg List ref'!$A:$E,5,FALSE)</f>
        <v>#N/A</v>
      </c>
      <c r="C335" s="65" t="e">
        <f>VLOOKUP(D335,'Active-Bldg List ref'!$A:$B,2,FALSE)</f>
        <v>#N/A</v>
      </c>
      <c r="D335" s="65" t="e">
        <f>INDEX('Active-Bldg List ref'!$A:$A,MATCH(R335,'Active-Bldg List ref'!$C:$C,0))</f>
        <v>#N/A</v>
      </c>
      <c r="E335" s="65" t="e">
        <f>INDEX('Equip Group &amp; Type ref'!D:D,MATCH(U335,'Equip Group &amp; Type ref'!E:E,0))</f>
        <v>#N/A</v>
      </c>
      <c r="F335" s="66" t="e">
        <f>INDEX('Equip Group &amp; Type ref'!F:F,MATCH(V335,'Equip Group &amp; Type ref'!G:G,0))</f>
        <v>#N/A</v>
      </c>
      <c r="G335" s="83"/>
      <c r="H335" s="69" t="e">
        <f>INDEX('Equip Group &amp; Type ref'!$F:$H,MATCH(F335,'Equip Group &amp; Type ref'!$F:$F,0),MATCH(A335,'Equip Group &amp; Type ref'!$2:$2,0))</f>
        <v>#N/A</v>
      </c>
      <c r="I335" s="70" t="e">
        <f>VLOOKUP(F335,'Equip Group &amp; Type ref'!F:H,6,FALSE)</f>
        <v>#N/A</v>
      </c>
      <c r="J335" s="71" t="e">
        <f>CONCATENATE(D335,":",VLOOKUP(F335,'Equip Group &amp; Type ref'!F:G,2,FALSE),":",$W335)</f>
        <v>#N/A</v>
      </c>
      <c r="K335" s="84" t="e">
        <f t="shared" si="13"/>
        <v>#N/A</v>
      </c>
      <c r="L335" s="70" t="e">
        <f>INDEX('MFR_List ref'!$A:$A,MATCH($Z335,'MFR_List ref'!$B:$B,0))</f>
        <v>#N/A</v>
      </c>
      <c r="M335" s="76" t="e">
        <f t="shared" si="12"/>
        <v>#N/A</v>
      </c>
      <c r="N335" s="78"/>
      <c r="O335" s="85"/>
      <c r="P335" s="86"/>
      <c r="Q335" s="74"/>
      <c r="R335" s="35"/>
      <c r="S335" s="36"/>
      <c r="T335" s="98"/>
      <c r="U335" s="37"/>
      <c r="V335" s="37"/>
      <c r="W335" s="38"/>
      <c r="X335" s="38"/>
      <c r="Y335" s="38"/>
      <c r="Z335" s="35"/>
      <c r="AA335" s="40"/>
      <c r="AB335" s="41"/>
      <c r="AC335" s="42"/>
      <c r="AD335" s="34"/>
      <c r="AE335" s="39"/>
      <c r="AF335" s="39"/>
      <c r="AG335" s="39"/>
      <c r="AH335" s="34"/>
      <c r="AI335" s="39"/>
      <c r="AJ335" s="39"/>
      <c r="AK335" s="43"/>
      <c r="AL335" s="38"/>
      <c r="AM335" s="40"/>
      <c r="AN335" s="40"/>
      <c r="AO335" s="40"/>
      <c r="AP335" s="40"/>
      <c r="AQ335" s="39"/>
      <c r="AR335" s="39"/>
      <c r="AS335" s="39"/>
      <c r="AT335" s="39"/>
      <c r="AU335" s="39"/>
    </row>
    <row r="336" spans="1:47" s="26" customFormat="1" ht="39" customHeight="1" x14ac:dyDescent="0.25">
      <c r="A336" s="65" t="e">
        <f>VLOOKUP(D336,'Active-Bldg List ref'!$A:$E,4,FALSE)</f>
        <v>#N/A</v>
      </c>
      <c r="B336" s="65" t="e">
        <f>VLOOKUP(D336,'Active-Bldg List ref'!$A:$E,5,FALSE)</f>
        <v>#N/A</v>
      </c>
      <c r="C336" s="65" t="e">
        <f>VLOOKUP(D336,'Active-Bldg List ref'!$A:$B,2,FALSE)</f>
        <v>#N/A</v>
      </c>
      <c r="D336" s="65" t="e">
        <f>INDEX('Active-Bldg List ref'!$A:$A,MATCH(R336,'Active-Bldg List ref'!$C:$C,0))</f>
        <v>#N/A</v>
      </c>
      <c r="E336" s="65" t="e">
        <f>INDEX('Equip Group &amp; Type ref'!D:D,MATCH(U336,'Equip Group &amp; Type ref'!E:E,0))</f>
        <v>#N/A</v>
      </c>
      <c r="F336" s="66" t="e">
        <f>INDEX('Equip Group &amp; Type ref'!F:F,MATCH(V336,'Equip Group &amp; Type ref'!G:G,0))</f>
        <v>#N/A</v>
      </c>
      <c r="G336" s="83"/>
      <c r="H336" s="69" t="e">
        <f>INDEX('Equip Group &amp; Type ref'!$F:$H,MATCH(F336,'Equip Group &amp; Type ref'!$F:$F,0),MATCH(A336,'Equip Group &amp; Type ref'!$2:$2,0))</f>
        <v>#N/A</v>
      </c>
      <c r="I336" s="70" t="e">
        <f>VLOOKUP(F336,'Equip Group &amp; Type ref'!F:H,6,FALSE)</f>
        <v>#N/A</v>
      </c>
      <c r="J336" s="71" t="e">
        <f>CONCATENATE(D336,":",VLOOKUP(F336,'Equip Group &amp; Type ref'!F:G,2,FALSE),":",$W336)</f>
        <v>#N/A</v>
      </c>
      <c r="K336" s="84" t="e">
        <f t="shared" si="13"/>
        <v>#N/A</v>
      </c>
      <c r="L336" s="70" t="e">
        <f>INDEX('MFR_List ref'!$A:$A,MATCH($Z336,'MFR_List ref'!$B:$B,0))</f>
        <v>#N/A</v>
      </c>
      <c r="M336" s="76" t="e">
        <f t="shared" si="12"/>
        <v>#N/A</v>
      </c>
      <c r="N336" s="78"/>
      <c r="O336" s="85"/>
      <c r="P336" s="86"/>
      <c r="Q336" s="74"/>
      <c r="R336" s="35"/>
      <c r="S336" s="36"/>
      <c r="T336" s="98"/>
      <c r="U336" s="37"/>
      <c r="V336" s="37"/>
      <c r="W336" s="38"/>
      <c r="X336" s="38"/>
      <c r="Y336" s="38"/>
      <c r="Z336" s="35"/>
      <c r="AA336" s="40"/>
      <c r="AB336" s="41"/>
      <c r="AC336" s="42"/>
      <c r="AD336" s="34"/>
      <c r="AE336" s="39"/>
      <c r="AF336" s="39"/>
      <c r="AG336" s="39"/>
      <c r="AH336" s="34"/>
      <c r="AI336" s="39"/>
      <c r="AJ336" s="39"/>
      <c r="AK336" s="43"/>
      <c r="AL336" s="38"/>
      <c r="AM336" s="40"/>
      <c r="AN336" s="40"/>
      <c r="AO336" s="40"/>
      <c r="AP336" s="40"/>
      <c r="AQ336" s="39"/>
      <c r="AR336" s="39"/>
      <c r="AS336" s="39"/>
      <c r="AT336" s="39"/>
      <c r="AU336" s="39"/>
    </row>
    <row r="337" spans="1:47" s="26" customFormat="1" ht="39" customHeight="1" x14ac:dyDescent="0.25">
      <c r="A337" s="65" t="e">
        <f>VLOOKUP(D337,'Active-Bldg List ref'!$A:$E,4,FALSE)</f>
        <v>#N/A</v>
      </c>
      <c r="B337" s="65" t="e">
        <f>VLOOKUP(D337,'Active-Bldg List ref'!$A:$E,5,FALSE)</f>
        <v>#N/A</v>
      </c>
      <c r="C337" s="65" t="e">
        <f>VLOOKUP(D337,'Active-Bldg List ref'!$A:$B,2,FALSE)</f>
        <v>#N/A</v>
      </c>
      <c r="D337" s="65" t="e">
        <f>INDEX('Active-Bldg List ref'!$A:$A,MATCH(R337,'Active-Bldg List ref'!$C:$C,0))</f>
        <v>#N/A</v>
      </c>
      <c r="E337" s="65" t="e">
        <f>INDEX('Equip Group &amp; Type ref'!D:D,MATCH(U337,'Equip Group &amp; Type ref'!E:E,0))</f>
        <v>#N/A</v>
      </c>
      <c r="F337" s="66" t="e">
        <f>INDEX('Equip Group &amp; Type ref'!F:F,MATCH(V337,'Equip Group &amp; Type ref'!G:G,0))</f>
        <v>#N/A</v>
      </c>
      <c r="G337" s="83"/>
      <c r="H337" s="69" t="e">
        <f>INDEX('Equip Group &amp; Type ref'!$F:$H,MATCH(F337,'Equip Group &amp; Type ref'!$F:$F,0),MATCH(A337,'Equip Group &amp; Type ref'!$2:$2,0))</f>
        <v>#N/A</v>
      </c>
      <c r="I337" s="70" t="e">
        <f>VLOOKUP(F337,'Equip Group &amp; Type ref'!F:H,6,FALSE)</f>
        <v>#N/A</v>
      </c>
      <c r="J337" s="71" t="e">
        <f>CONCATENATE(D337,":",VLOOKUP(F337,'Equip Group &amp; Type ref'!F:G,2,FALSE),":",$W337)</f>
        <v>#N/A</v>
      </c>
      <c r="K337" s="84" t="e">
        <f t="shared" si="13"/>
        <v>#N/A</v>
      </c>
      <c r="L337" s="70" t="e">
        <f>INDEX('MFR_List ref'!$A:$A,MATCH($Z337,'MFR_List ref'!$B:$B,0))</f>
        <v>#N/A</v>
      </c>
      <c r="M337" s="76" t="e">
        <f t="shared" si="12"/>
        <v>#N/A</v>
      </c>
      <c r="N337" s="78"/>
      <c r="O337" s="85"/>
      <c r="P337" s="86"/>
      <c r="Q337" s="74"/>
      <c r="R337" s="35"/>
      <c r="S337" s="36"/>
      <c r="T337" s="98"/>
      <c r="U337" s="37"/>
      <c r="V337" s="37"/>
      <c r="W337" s="38"/>
      <c r="X337" s="38"/>
      <c r="Y337" s="38"/>
      <c r="Z337" s="35"/>
      <c r="AA337" s="40"/>
      <c r="AB337" s="41"/>
      <c r="AC337" s="42"/>
      <c r="AD337" s="34"/>
      <c r="AE337" s="39"/>
      <c r="AF337" s="39"/>
      <c r="AG337" s="39"/>
      <c r="AH337" s="34"/>
      <c r="AI337" s="39"/>
      <c r="AJ337" s="39"/>
      <c r="AK337" s="43"/>
      <c r="AL337" s="38"/>
      <c r="AM337" s="40"/>
      <c r="AN337" s="40"/>
      <c r="AO337" s="40"/>
      <c r="AP337" s="40"/>
      <c r="AQ337" s="39"/>
      <c r="AR337" s="39"/>
      <c r="AS337" s="39"/>
      <c r="AT337" s="39"/>
      <c r="AU337" s="39"/>
    </row>
    <row r="338" spans="1:47" s="26" customFormat="1" ht="39" customHeight="1" x14ac:dyDescent="0.25">
      <c r="A338" s="65" t="e">
        <f>VLOOKUP(D338,'Active-Bldg List ref'!$A:$E,4,FALSE)</f>
        <v>#N/A</v>
      </c>
      <c r="B338" s="65" t="e">
        <f>VLOOKUP(D338,'Active-Bldg List ref'!$A:$E,5,FALSE)</f>
        <v>#N/A</v>
      </c>
      <c r="C338" s="65" t="e">
        <f>VLOOKUP(D338,'Active-Bldg List ref'!$A:$B,2,FALSE)</f>
        <v>#N/A</v>
      </c>
      <c r="D338" s="65" t="e">
        <f>INDEX('Active-Bldg List ref'!$A:$A,MATCH(R338,'Active-Bldg List ref'!$C:$C,0))</f>
        <v>#N/A</v>
      </c>
      <c r="E338" s="65" t="e">
        <f>INDEX('Equip Group &amp; Type ref'!D:D,MATCH(U338,'Equip Group &amp; Type ref'!E:E,0))</f>
        <v>#N/A</v>
      </c>
      <c r="F338" s="66" t="e">
        <f>INDEX('Equip Group &amp; Type ref'!F:F,MATCH(V338,'Equip Group &amp; Type ref'!G:G,0))</f>
        <v>#N/A</v>
      </c>
      <c r="G338" s="83"/>
      <c r="H338" s="69" t="e">
        <f>INDEX('Equip Group &amp; Type ref'!$F:$H,MATCH(F338,'Equip Group &amp; Type ref'!$F:$F,0),MATCH(A338,'Equip Group &amp; Type ref'!$2:$2,0))</f>
        <v>#N/A</v>
      </c>
      <c r="I338" s="70" t="e">
        <f>VLOOKUP(F338,'Equip Group &amp; Type ref'!F:H,6,FALSE)</f>
        <v>#N/A</v>
      </c>
      <c r="J338" s="71" t="e">
        <f>CONCATENATE(D338,":",VLOOKUP(F338,'Equip Group &amp; Type ref'!F:G,2,FALSE),":",$W338)</f>
        <v>#N/A</v>
      </c>
      <c r="K338" s="84" t="e">
        <f t="shared" si="13"/>
        <v>#N/A</v>
      </c>
      <c r="L338" s="70" t="e">
        <f>INDEX('MFR_List ref'!$A:$A,MATCH($Z338,'MFR_List ref'!$B:$B,0))</f>
        <v>#N/A</v>
      </c>
      <c r="M338" s="76" t="e">
        <f t="shared" si="12"/>
        <v>#N/A</v>
      </c>
      <c r="N338" s="78"/>
      <c r="O338" s="85"/>
      <c r="P338" s="86"/>
      <c r="Q338" s="74"/>
      <c r="R338" s="35"/>
      <c r="S338" s="36"/>
      <c r="T338" s="98"/>
      <c r="U338" s="37"/>
      <c r="V338" s="37"/>
      <c r="W338" s="38"/>
      <c r="X338" s="38"/>
      <c r="Y338" s="38"/>
      <c r="Z338" s="35"/>
      <c r="AA338" s="40"/>
      <c r="AB338" s="41"/>
      <c r="AC338" s="42"/>
      <c r="AD338" s="34"/>
      <c r="AE338" s="39"/>
      <c r="AF338" s="39"/>
      <c r="AG338" s="39"/>
      <c r="AH338" s="34"/>
      <c r="AI338" s="39"/>
      <c r="AJ338" s="39"/>
      <c r="AK338" s="43"/>
      <c r="AL338" s="38"/>
      <c r="AM338" s="40"/>
      <c r="AN338" s="40"/>
      <c r="AO338" s="40"/>
      <c r="AP338" s="40"/>
      <c r="AQ338" s="39"/>
      <c r="AR338" s="39"/>
      <c r="AS338" s="39"/>
      <c r="AT338" s="39"/>
      <c r="AU338" s="39"/>
    </row>
    <row r="339" spans="1:47" s="26" customFormat="1" ht="39" customHeight="1" x14ac:dyDescent="0.25">
      <c r="A339" s="65" t="e">
        <f>VLOOKUP(D339,'Active-Bldg List ref'!$A:$E,4,FALSE)</f>
        <v>#N/A</v>
      </c>
      <c r="B339" s="65" t="e">
        <f>VLOOKUP(D339,'Active-Bldg List ref'!$A:$E,5,FALSE)</f>
        <v>#N/A</v>
      </c>
      <c r="C339" s="65" t="e">
        <f>VLOOKUP(D339,'Active-Bldg List ref'!$A:$B,2,FALSE)</f>
        <v>#N/A</v>
      </c>
      <c r="D339" s="65" t="e">
        <f>INDEX('Active-Bldg List ref'!$A:$A,MATCH(R339,'Active-Bldg List ref'!$C:$C,0))</f>
        <v>#N/A</v>
      </c>
      <c r="E339" s="65" t="e">
        <f>INDEX('Equip Group &amp; Type ref'!D:D,MATCH(U339,'Equip Group &amp; Type ref'!E:E,0))</f>
        <v>#N/A</v>
      </c>
      <c r="F339" s="66" t="e">
        <f>INDEX('Equip Group &amp; Type ref'!F:F,MATCH(V339,'Equip Group &amp; Type ref'!G:G,0))</f>
        <v>#N/A</v>
      </c>
      <c r="G339" s="83"/>
      <c r="H339" s="69" t="e">
        <f>INDEX('Equip Group &amp; Type ref'!$F:$H,MATCH(F339,'Equip Group &amp; Type ref'!$F:$F,0),MATCH(A339,'Equip Group &amp; Type ref'!$2:$2,0))</f>
        <v>#N/A</v>
      </c>
      <c r="I339" s="70" t="e">
        <f>VLOOKUP(F339,'Equip Group &amp; Type ref'!F:H,6,FALSE)</f>
        <v>#N/A</v>
      </c>
      <c r="J339" s="71" t="e">
        <f>CONCATENATE(D339,":",VLOOKUP(F339,'Equip Group &amp; Type ref'!F:G,2,FALSE),":",$W339)</f>
        <v>#N/A</v>
      </c>
      <c r="K339" s="84" t="e">
        <f t="shared" si="13"/>
        <v>#N/A</v>
      </c>
      <c r="L339" s="70" t="e">
        <f>INDEX('MFR_List ref'!$A:$A,MATCH($Z339,'MFR_List ref'!$B:$B,0))</f>
        <v>#N/A</v>
      </c>
      <c r="M339" s="76" t="e">
        <f t="shared" si="12"/>
        <v>#N/A</v>
      </c>
      <c r="N339" s="78"/>
      <c r="O339" s="85"/>
      <c r="P339" s="86"/>
      <c r="Q339" s="74"/>
      <c r="R339" s="35"/>
      <c r="S339" s="36"/>
      <c r="T339" s="98"/>
      <c r="U339" s="37"/>
      <c r="V339" s="37"/>
      <c r="W339" s="38"/>
      <c r="X339" s="38"/>
      <c r="Y339" s="38"/>
      <c r="Z339" s="35"/>
      <c r="AA339" s="40"/>
      <c r="AB339" s="41"/>
      <c r="AC339" s="42"/>
      <c r="AD339" s="34"/>
      <c r="AE339" s="39"/>
      <c r="AF339" s="39"/>
      <c r="AG339" s="39"/>
      <c r="AH339" s="34"/>
      <c r="AI339" s="39"/>
      <c r="AJ339" s="39"/>
      <c r="AK339" s="43"/>
      <c r="AL339" s="38"/>
      <c r="AM339" s="40"/>
      <c r="AN339" s="40"/>
      <c r="AO339" s="40"/>
      <c r="AP339" s="40"/>
      <c r="AQ339" s="39"/>
      <c r="AR339" s="39"/>
      <c r="AS339" s="39"/>
      <c r="AT339" s="39"/>
      <c r="AU339" s="39"/>
    </row>
    <row r="340" spans="1:47" s="26" customFormat="1" ht="39" customHeight="1" x14ac:dyDescent="0.25">
      <c r="A340" s="65" t="e">
        <f>VLOOKUP(D340,'Active-Bldg List ref'!$A:$E,4,FALSE)</f>
        <v>#N/A</v>
      </c>
      <c r="B340" s="65" t="e">
        <f>VLOOKUP(D340,'Active-Bldg List ref'!$A:$E,5,FALSE)</f>
        <v>#N/A</v>
      </c>
      <c r="C340" s="65" t="e">
        <f>VLOOKUP(D340,'Active-Bldg List ref'!$A:$B,2,FALSE)</f>
        <v>#N/A</v>
      </c>
      <c r="D340" s="65" t="e">
        <f>INDEX('Active-Bldg List ref'!$A:$A,MATCH(R340,'Active-Bldg List ref'!$C:$C,0))</f>
        <v>#N/A</v>
      </c>
      <c r="E340" s="65" t="e">
        <f>INDEX('Equip Group &amp; Type ref'!D:D,MATCH(U340,'Equip Group &amp; Type ref'!E:E,0))</f>
        <v>#N/A</v>
      </c>
      <c r="F340" s="66" t="e">
        <f>INDEX('Equip Group &amp; Type ref'!F:F,MATCH(V340,'Equip Group &amp; Type ref'!G:G,0))</f>
        <v>#N/A</v>
      </c>
      <c r="G340" s="83"/>
      <c r="H340" s="69" t="e">
        <f>INDEX('Equip Group &amp; Type ref'!$F:$H,MATCH(F340,'Equip Group &amp; Type ref'!$F:$F,0),MATCH(A340,'Equip Group &amp; Type ref'!$2:$2,0))</f>
        <v>#N/A</v>
      </c>
      <c r="I340" s="70" t="e">
        <f>VLOOKUP(F340,'Equip Group &amp; Type ref'!F:H,6,FALSE)</f>
        <v>#N/A</v>
      </c>
      <c r="J340" s="71" t="e">
        <f>CONCATENATE(D340,":",VLOOKUP(F340,'Equip Group &amp; Type ref'!F:G,2,FALSE),":",$W340)</f>
        <v>#N/A</v>
      </c>
      <c r="K340" s="84" t="e">
        <f t="shared" si="13"/>
        <v>#N/A</v>
      </c>
      <c r="L340" s="70" t="e">
        <f>INDEX('MFR_List ref'!$A:$A,MATCH($Z340,'MFR_List ref'!$B:$B,0))</f>
        <v>#N/A</v>
      </c>
      <c r="M340" s="76" t="e">
        <f t="shared" si="12"/>
        <v>#N/A</v>
      </c>
      <c r="N340" s="78"/>
      <c r="O340" s="85"/>
      <c r="P340" s="86"/>
      <c r="Q340" s="74"/>
      <c r="R340" s="35"/>
      <c r="S340" s="36"/>
      <c r="T340" s="98"/>
      <c r="U340" s="37"/>
      <c r="V340" s="37"/>
      <c r="W340" s="38"/>
      <c r="X340" s="38"/>
      <c r="Y340" s="38"/>
      <c r="Z340" s="35"/>
      <c r="AA340" s="40"/>
      <c r="AB340" s="41"/>
      <c r="AC340" s="42"/>
      <c r="AD340" s="34"/>
      <c r="AE340" s="39"/>
      <c r="AF340" s="39"/>
      <c r="AG340" s="39"/>
      <c r="AH340" s="34"/>
      <c r="AI340" s="39"/>
      <c r="AJ340" s="39"/>
      <c r="AK340" s="43"/>
      <c r="AL340" s="38"/>
      <c r="AM340" s="40"/>
      <c r="AN340" s="40"/>
      <c r="AO340" s="40"/>
      <c r="AP340" s="40"/>
      <c r="AQ340" s="39"/>
      <c r="AR340" s="39"/>
      <c r="AS340" s="39"/>
      <c r="AT340" s="39"/>
      <c r="AU340" s="39"/>
    </row>
    <row r="341" spans="1:47" s="26" customFormat="1" ht="39" customHeight="1" x14ac:dyDescent="0.25">
      <c r="A341" s="65" t="e">
        <f>VLOOKUP(D341,'Active-Bldg List ref'!$A:$E,4,FALSE)</f>
        <v>#N/A</v>
      </c>
      <c r="B341" s="65" t="e">
        <f>VLOOKUP(D341,'Active-Bldg List ref'!$A:$E,5,FALSE)</f>
        <v>#N/A</v>
      </c>
      <c r="C341" s="65" t="e">
        <f>VLOOKUP(D341,'Active-Bldg List ref'!$A:$B,2,FALSE)</f>
        <v>#N/A</v>
      </c>
      <c r="D341" s="65" t="e">
        <f>INDEX('Active-Bldg List ref'!$A:$A,MATCH(R341,'Active-Bldg List ref'!$C:$C,0))</f>
        <v>#N/A</v>
      </c>
      <c r="E341" s="65" t="e">
        <f>INDEX('Equip Group &amp; Type ref'!D:D,MATCH(U341,'Equip Group &amp; Type ref'!E:E,0))</f>
        <v>#N/A</v>
      </c>
      <c r="F341" s="66" t="e">
        <f>INDEX('Equip Group &amp; Type ref'!F:F,MATCH(V341,'Equip Group &amp; Type ref'!G:G,0))</f>
        <v>#N/A</v>
      </c>
      <c r="G341" s="83"/>
      <c r="H341" s="69" t="e">
        <f>INDEX('Equip Group &amp; Type ref'!$F:$H,MATCH(F341,'Equip Group &amp; Type ref'!$F:$F,0),MATCH(A341,'Equip Group &amp; Type ref'!$2:$2,0))</f>
        <v>#N/A</v>
      </c>
      <c r="I341" s="70" t="e">
        <f>VLOOKUP(F341,'Equip Group &amp; Type ref'!F:H,6,FALSE)</f>
        <v>#N/A</v>
      </c>
      <c r="J341" s="71" t="e">
        <f>CONCATENATE(D341,":",VLOOKUP(F341,'Equip Group &amp; Type ref'!F:G,2,FALSE),":",$W341)</f>
        <v>#N/A</v>
      </c>
      <c r="K341" s="84" t="e">
        <f t="shared" si="13"/>
        <v>#N/A</v>
      </c>
      <c r="L341" s="70" t="e">
        <f>INDEX('MFR_List ref'!$A:$A,MATCH($Z341,'MFR_List ref'!$B:$B,0))</f>
        <v>#N/A</v>
      </c>
      <c r="M341" s="76" t="e">
        <f t="shared" si="12"/>
        <v>#N/A</v>
      </c>
      <c r="N341" s="78"/>
      <c r="O341" s="85"/>
      <c r="P341" s="86"/>
      <c r="Q341" s="74"/>
      <c r="R341" s="35"/>
      <c r="S341" s="36"/>
      <c r="T341" s="98"/>
      <c r="U341" s="37"/>
      <c r="V341" s="37"/>
      <c r="W341" s="38"/>
      <c r="X341" s="38"/>
      <c r="Y341" s="38"/>
      <c r="Z341" s="35"/>
      <c r="AA341" s="40"/>
      <c r="AB341" s="41"/>
      <c r="AC341" s="42"/>
      <c r="AD341" s="34"/>
      <c r="AE341" s="39"/>
      <c r="AF341" s="39"/>
      <c r="AG341" s="39"/>
      <c r="AH341" s="34"/>
      <c r="AI341" s="39"/>
      <c r="AJ341" s="39"/>
      <c r="AK341" s="43"/>
      <c r="AL341" s="38"/>
      <c r="AM341" s="40"/>
      <c r="AN341" s="40"/>
      <c r="AO341" s="40"/>
      <c r="AP341" s="40"/>
      <c r="AQ341" s="39"/>
      <c r="AR341" s="39"/>
      <c r="AS341" s="39"/>
      <c r="AT341" s="39"/>
      <c r="AU341" s="39"/>
    </row>
    <row r="342" spans="1:47" s="26" customFormat="1" ht="39" customHeight="1" x14ac:dyDescent="0.25">
      <c r="A342" s="65" t="e">
        <f>VLOOKUP(D342,'Active-Bldg List ref'!$A:$E,4,FALSE)</f>
        <v>#N/A</v>
      </c>
      <c r="B342" s="65" t="e">
        <f>VLOOKUP(D342,'Active-Bldg List ref'!$A:$E,5,FALSE)</f>
        <v>#N/A</v>
      </c>
      <c r="C342" s="65" t="e">
        <f>VLOOKUP(D342,'Active-Bldg List ref'!$A:$B,2,FALSE)</f>
        <v>#N/A</v>
      </c>
      <c r="D342" s="65" t="e">
        <f>INDEX('Active-Bldg List ref'!$A:$A,MATCH(R342,'Active-Bldg List ref'!$C:$C,0))</f>
        <v>#N/A</v>
      </c>
      <c r="E342" s="65" t="e">
        <f>INDEX('Equip Group &amp; Type ref'!D:D,MATCH(U342,'Equip Group &amp; Type ref'!E:E,0))</f>
        <v>#N/A</v>
      </c>
      <c r="F342" s="66" t="e">
        <f>INDEX('Equip Group &amp; Type ref'!F:F,MATCH(V342,'Equip Group &amp; Type ref'!G:G,0))</f>
        <v>#N/A</v>
      </c>
      <c r="G342" s="83"/>
      <c r="H342" s="69" t="e">
        <f>INDEX('Equip Group &amp; Type ref'!$F:$H,MATCH(F342,'Equip Group &amp; Type ref'!$F:$F,0),MATCH(A342,'Equip Group &amp; Type ref'!$2:$2,0))</f>
        <v>#N/A</v>
      </c>
      <c r="I342" s="70" t="e">
        <f>VLOOKUP(F342,'Equip Group &amp; Type ref'!F:H,6,FALSE)</f>
        <v>#N/A</v>
      </c>
      <c r="J342" s="71" t="e">
        <f>CONCATENATE(D342,":",VLOOKUP(F342,'Equip Group &amp; Type ref'!F:G,2,FALSE),":",$W342)</f>
        <v>#N/A</v>
      </c>
      <c r="K342" s="84" t="e">
        <f t="shared" si="13"/>
        <v>#N/A</v>
      </c>
      <c r="L342" s="70" t="e">
        <f>INDEX('MFR_List ref'!$A:$A,MATCH($Z342,'MFR_List ref'!$B:$B,0))</f>
        <v>#N/A</v>
      </c>
      <c r="M342" s="76" t="e">
        <f t="shared" si="12"/>
        <v>#N/A</v>
      </c>
      <c r="N342" s="78"/>
      <c r="O342" s="85"/>
      <c r="P342" s="86"/>
      <c r="Q342" s="74"/>
      <c r="R342" s="35"/>
      <c r="S342" s="36"/>
      <c r="T342" s="98"/>
      <c r="U342" s="37"/>
      <c r="V342" s="37"/>
      <c r="W342" s="38"/>
      <c r="X342" s="38"/>
      <c r="Y342" s="38"/>
      <c r="Z342" s="35"/>
      <c r="AA342" s="40"/>
      <c r="AB342" s="41"/>
      <c r="AC342" s="42"/>
      <c r="AD342" s="34"/>
      <c r="AE342" s="39"/>
      <c r="AF342" s="39"/>
      <c r="AG342" s="39"/>
      <c r="AH342" s="34"/>
      <c r="AI342" s="39"/>
      <c r="AJ342" s="39"/>
      <c r="AK342" s="43"/>
      <c r="AL342" s="38"/>
      <c r="AM342" s="40"/>
      <c r="AN342" s="40"/>
      <c r="AO342" s="40"/>
      <c r="AP342" s="40"/>
      <c r="AQ342" s="39"/>
      <c r="AR342" s="39"/>
      <c r="AS342" s="39"/>
      <c r="AT342" s="39"/>
      <c r="AU342" s="39"/>
    </row>
    <row r="343" spans="1:47" s="26" customFormat="1" ht="39" customHeight="1" x14ac:dyDescent="0.25">
      <c r="A343" s="65" t="e">
        <f>VLOOKUP(D343,'Active-Bldg List ref'!$A:$E,4,FALSE)</f>
        <v>#N/A</v>
      </c>
      <c r="B343" s="65" t="e">
        <f>VLOOKUP(D343,'Active-Bldg List ref'!$A:$E,5,FALSE)</f>
        <v>#N/A</v>
      </c>
      <c r="C343" s="65" t="e">
        <f>VLOOKUP(D343,'Active-Bldg List ref'!$A:$B,2,FALSE)</f>
        <v>#N/A</v>
      </c>
      <c r="D343" s="65" t="e">
        <f>INDEX('Active-Bldg List ref'!$A:$A,MATCH(R343,'Active-Bldg List ref'!$C:$C,0))</f>
        <v>#N/A</v>
      </c>
      <c r="E343" s="65" t="e">
        <f>INDEX('Equip Group &amp; Type ref'!D:D,MATCH(U343,'Equip Group &amp; Type ref'!E:E,0))</f>
        <v>#N/A</v>
      </c>
      <c r="F343" s="66" t="e">
        <f>INDEX('Equip Group &amp; Type ref'!F:F,MATCH(V343,'Equip Group &amp; Type ref'!G:G,0))</f>
        <v>#N/A</v>
      </c>
      <c r="G343" s="83"/>
      <c r="H343" s="69" t="e">
        <f>INDEX('Equip Group &amp; Type ref'!$F:$H,MATCH(F343,'Equip Group &amp; Type ref'!$F:$F,0),MATCH(A343,'Equip Group &amp; Type ref'!$2:$2,0))</f>
        <v>#N/A</v>
      </c>
      <c r="I343" s="70" t="e">
        <f>VLOOKUP(F343,'Equip Group &amp; Type ref'!F:H,6,FALSE)</f>
        <v>#N/A</v>
      </c>
      <c r="J343" s="71" t="e">
        <f>CONCATENATE(D343,":",VLOOKUP(F343,'Equip Group &amp; Type ref'!F:G,2,FALSE),":",$W343)</f>
        <v>#N/A</v>
      </c>
      <c r="K343" s="84" t="e">
        <f t="shared" si="13"/>
        <v>#N/A</v>
      </c>
      <c r="L343" s="70" t="e">
        <f>INDEX('MFR_List ref'!$A:$A,MATCH($Z343,'MFR_List ref'!$B:$B,0))</f>
        <v>#N/A</v>
      </c>
      <c r="M343" s="76" t="e">
        <f t="shared" si="12"/>
        <v>#N/A</v>
      </c>
      <c r="N343" s="78"/>
      <c r="O343" s="85"/>
      <c r="P343" s="86"/>
      <c r="Q343" s="74"/>
      <c r="R343" s="35"/>
      <c r="S343" s="36"/>
      <c r="T343" s="98"/>
      <c r="U343" s="37"/>
      <c r="V343" s="37"/>
      <c r="W343" s="38"/>
      <c r="X343" s="38"/>
      <c r="Y343" s="38"/>
      <c r="Z343" s="35"/>
      <c r="AA343" s="40"/>
      <c r="AB343" s="41"/>
      <c r="AC343" s="42"/>
      <c r="AD343" s="34"/>
      <c r="AE343" s="39"/>
      <c r="AF343" s="39"/>
      <c r="AG343" s="39"/>
      <c r="AH343" s="34"/>
      <c r="AI343" s="39"/>
      <c r="AJ343" s="39"/>
      <c r="AK343" s="43"/>
      <c r="AL343" s="38"/>
      <c r="AM343" s="40"/>
      <c r="AN343" s="40"/>
      <c r="AO343" s="40"/>
      <c r="AP343" s="40"/>
      <c r="AQ343" s="39"/>
      <c r="AR343" s="39"/>
      <c r="AS343" s="39"/>
      <c r="AT343" s="39"/>
      <c r="AU343" s="39"/>
    </row>
    <row r="344" spans="1:47" s="26" customFormat="1" ht="39" customHeight="1" x14ac:dyDescent="0.25">
      <c r="A344" s="65" t="e">
        <f>VLOOKUP(D344,'Active-Bldg List ref'!$A:$E,4,FALSE)</f>
        <v>#N/A</v>
      </c>
      <c r="B344" s="65" t="e">
        <f>VLOOKUP(D344,'Active-Bldg List ref'!$A:$E,5,FALSE)</f>
        <v>#N/A</v>
      </c>
      <c r="C344" s="65" t="e">
        <f>VLOOKUP(D344,'Active-Bldg List ref'!$A:$B,2,FALSE)</f>
        <v>#N/A</v>
      </c>
      <c r="D344" s="65" t="e">
        <f>INDEX('Active-Bldg List ref'!$A:$A,MATCH(R344,'Active-Bldg List ref'!$C:$C,0))</f>
        <v>#N/A</v>
      </c>
      <c r="E344" s="65" t="e">
        <f>INDEX('Equip Group &amp; Type ref'!D:D,MATCH(U344,'Equip Group &amp; Type ref'!E:E,0))</f>
        <v>#N/A</v>
      </c>
      <c r="F344" s="66" t="e">
        <f>INDEX('Equip Group &amp; Type ref'!F:F,MATCH(V344,'Equip Group &amp; Type ref'!G:G,0))</f>
        <v>#N/A</v>
      </c>
      <c r="G344" s="83"/>
      <c r="H344" s="69" t="e">
        <f>INDEX('Equip Group &amp; Type ref'!$F:$H,MATCH(F344,'Equip Group &amp; Type ref'!$F:$F,0),MATCH(A344,'Equip Group &amp; Type ref'!$2:$2,0))</f>
        <v>#N/A</v>
      </c>
      <c r="I344" s="70" t="e">
        <f>VLOOKUP(F344,'Equip Group &amp; Type ref'!F:H,6,FALSE)</f>
        <v>#N/A</v>
      </c>
      <c r="J344" s="71" t="e">
        <f>CONCATENATE(D344,":",VLOOKUP(F344,'Equip Group &amp; Type ref'!F:G,2,FALSE),":",$W344)</f>
        <v>#N/A</v>
      </c>
      <c r="K344" s="84" t="e">
        <f t="shared" si="13"/>
        <v>#N/A</v>
      </c>
      <c r="L344" s="70" t="e">
        <f>INDEX('MFR_List ref'!$A:$A,MATCH($Z344,'MFR_List ref'!$B:$B,0))</f>
        <v>#N/A</v>
      </c>
      <c r="M344" s="76" t="e">
        <f t="shared" si="12"/>
        <v>#N/A</v>
      </c>
      <c r="N344" s="78"/>
      <c r="O344" s="85"/>
      <c r="P344" s="86"/>
      <c r="Q344" s="74"/>
      <c r="R344" s="35"/>
      <c r="S344" s="36"/>
      <c r="T344" s="98"/>
      <c r="U344" s="37"/>
      <c r="V344" s="37"/>
      <c r="W344" s="38"/>
      <c r="X344" s="38"/>
      <c r="Y344" s="38"/>
      <c r="Z344" s="35"/>
      <c r="AA344" s="40"/>
      <c r="AB344" s="41"/>
      <c r="AC344" s="42"/>
      <c r="AD344" s="34"/>
      <c r="AE344" s="39"/>
      <c r="AF344" s="39"/>
      <c r="AG344" s="39"/>
      <c r="AH344" s="34"/>
      <c r="AI344" s="39"/>
      <c r="AJ344" s="39"/>
      <c r="AK344" s="43"/>
      <c r="AL344" s="38"/>
      <c r="AM344" s="40"/>
      <c r="AN344" s="40"/>
      <c r="AO344" s="40"/>
      <c r="AP344" s="40"/>
      <c r="AQ344" s="39"/>
      <c r="AR344" s="39"/>
      <c r="AS344" s="39"/>
      <c r="AT344" s="39"/>
      <c r="AU344" s="39"/>
    </row>
    <row r="345" spans="1:47" s="26" customFormat="1" ht="39" customHeight="1" x14ac:dyDescent="0.25">
      <c r="A345" s="65" t="e">
        <f>VLOOKUP(D345,'Active-Bldg List ref'!$A:$E,4,FALSE)</f>
        <v>#N/A</v>
      </c>
      <c r="B345" s="65" t="e">
        <f>VLOOKUP(D345,'Active-Bldg List ref'!$A:$E,5,FALSE)</f>
        <v>#N/A</v>
      </c>
      <c r="C345" s="65" t="e">
        <f>VLOOKUP(D345,'Active-Bldg List ref'!$A:$B,2,FALSE)</f>
        <v>#N/A</v>
      </c>
      <c r="D345" s="65" t="e">
        <f>INDEX('Active-Bldg List ref'!$A:$A,MATCH(R345,'Active-Bldg List ref'!$C:$C,0))</f>
        <v>#N/A</v>
      </c>
      <c r="E345" s="65" t="e">
        <f>INDEX('Equip Group &amp; Type ref'!D:D,MATCH(U345,'Equip Group &amp; Type ref'!E:E,0))</f>
        <v>#N/A</v>
      </c>
      <c r="F345" s="66" t="e">
        <f>INDEX('Equip Group &amp; Type ref'!F:F,MATCH(V345,'Equip Group &amp; Type ref'!G:G,0))</f>
        <v>#N/A</v>
      </c>
      <c r="G345" s="83"/>
      <c r="H345" s="69" t="e">
        <f>INDEX('Equip Group &amp; Type ref'!$F:$H,MATCH(F345,'Equip Group &amp; Type ref'!$F:$F,0),MATCH(A345,'Equip Group &amp; Type ref'!$2:$2,0))</f>
        <v>#N/A</v>
      </c>
      <c r="I345" s="70" t="e">
        <f>VLOOKUP(F345,'Equip Group &amp; Type ref'!F:H,6,FALSE)</f>
        <v>#N/A</v>
      </c>
      <c r="J345" s="71" t="e">
        <f>CONCATENATE(D345,":",VLOOKUP(F345,'Equip Group &amp; Type ref'!F:G,2,FALSE),":",$W345)</f>
        <v>#N/A</v>
      </c>
      <c r="K345" s="84" t="e">
        <f t="shared" si="13"/>
        <v>#N/A</v>
      </c>
      <c r="L345" s="70" t="e">
        <f>INDEX('MFR_List ref'!$A:$A,MATCH($Z345,'MFR_List ref'!$B:$B,0))</f>
        <v>#N/A</v>
      </c>
      <c r="M345" s="76" t="e">
        <f t="shared" si="12"/>
        <v>#N/A</v>
      </c>
      <c r="N345" s="78"/>
      <c r="O345" s="85"/>
      <c r="P345" s="86"/>
      <c r="Q345" s="74"/>
      <c r="R345" s="35"/>
      <c r="S345" s="36"/>
      <c r="T345" s="98"/>
      <c r="U345" s="37"/>
      <c r="V345" s="37"/>
      <c r="W345" s="38"/>
      <c r="X345" s="38"/>
      <c r="Y345" s="38"/>
      <c r="Z345" s="35"/>
      <c r="AA345" s="40"/>
      <c r="AB345" s="41"/>
      <c r="AC345" s="42"/>
      <c r="AD345" s="34"/>
      <c r="AE345" s="39"/>
      <c r="AF345" s="39"/>
      <c r="AG345" s="39"/>
      <c r="AH345" s="34"/>
      <c r="AI345" s="39"/>
      <c r="AJ345" s="39"/>
      <c r="AK345" s="43"/>
      <c r="AL345" s="38"/>
      <c r="AM345" s="40"/>
      <c r="AN345" s="40"/>
      <c r="AO345" s="40"/>
      <c r="AP345" s="40"/>
      <c r="AQ345" s="39"/>
      <c r="AR345" s="39"/>
      <c r="AS345" s="39"/>
      <c r="AT345" s="39"/>
      <c r="AU345" s="39"/>
    </row>
    <row r="346" spans="1:47" s="26" customFormat="1" ht="39" customHeight="1" x14ac:dyDescent="0.25">
      <c r="A346" s="65" t="e">
        <f>VLOOKUP(D346,'Active-Bldg List ref'!$A:$E,4,FALSE)</f>
        <v>#N/A</v>
      </c>
      <c r="B346" s="65" t="e">
        <f>VLOOKUP(D346,'Active-Bldg List ref'!$A:$E,5,FALSE)</f>
        <v>#N/A</v>
      </c>
      <c r="C346" s="65" t="e">
        <f>VLOOKUP(D346,'Active-Bldg List ref'!$A:$B,2,FALSE)</f>
        <v>#N/A</v>
      </c>
      <c r="D346" s="65" t="e">
        <f>INDEX('Active-Bldg List ref'!$A:$A,MATCH(R346,'Active-Bldg List ref'!$C:$C,0))</f>
        <v>#N/A</v>
      </c>
      <c r="E346" s="65" t="e">
        <f>INDEX('Equip Group &amp; Type ref'!D:D,MATCH(U346,'Equip Group &amp; Type ref'!E:E,0))</f>
        <v>#N/A</v>
      </c>
      <c r="F346" s="66" t="e">
        <f>INDEX('Equip Group &amp; Type ref'!F:F,MATCH(V346,'Equip Group &amp; Type ref'!G:G,0))</f>
        <v>#N/A</v>
      </c>
      <c r="G346" s="83"/>
      <c r="H346" s="69" t="e">
        <f>INDEX('Equip Group &amp; Type ref'!$F:$H,MATCH(F346,'Equip Group &amp; Type ref'!$F:$F,0),MATCH(A346,'Equip Group &amp; Type ref'!$2:$2,0))</f>
        <v>#N/A</v>
      </c>
      <c r="I346" s="70" t="e">
        <f>VLOOKUP(F346,'Equip Group &amp; Type ref'!F:H,6,FALSE)</f>
        <v>#N/A</v>
      </c>
      <c r="J346" s="71" t="e">
        <f>CONCATENATE(D346,":",VLOOKUP(F346,'Equip Group &amp; Type ref'!F:G,2,FALSE),":",$W346)</f>
        <v>#N/A</v>
      </c>
      <c r="K346" s="84" t="e">
        <f t="shared" si="13"/>
        <v>#N/A</v>
      </c>
      <c r="L346" s="70" t="e">
        <f>INDEX('MFR_List ref'!$A:$A,MATCH($Z346,'MFR_List ref'!$B:$B,0))</f>
        <v>#N/A</v>
      </c>
      <c r="M346" s="76" t="e">
        <f t="shared" si="12"/>
        <v>#N/A</v>
      </c>
      <c r="N346" s="78"/>
      <c r="O346" s="85"/>
      <c r="P346" s="86"/>
      <c r="Q346" s="74"/>
      <c r="R346" s="35"/>
      <c r="S346" s="36"/>
      <c r="T346" s="98"/>
      <c r="U346" s="37"/>
      <c r="V346" s="37"/>
      <c r="W346" s="38"/>
      <c r="X346" s="38"/>
      <c r="Y346" s="38"/>
      <c r="Z346" s="35"/>
      <c r="AA346" s="40"/>
      <c r="AB346" s="41"/>
      <c r="AC346" s="42"/>
      <c r="AD346" s="34"/>
      <c r="AE346" s="39"/>
      <c r="AF346" s="39"/>
      <c r="AG346" s="39"/>
      <c r="AH346" s="34"/>
      <c r="AI346" s="39"/>
      <c r="AJ346" s="39"/>
      <c r="AK346" s="43"/>
      <c r="AL346" s="38"/>
      <c r="AM346" s="40"/>
      <c r="AN346" s="40"/>
      <c r="AO346" s="40"/>
      <c r="AP346" s="40"/>
      <c r="AQ346" s="39"/>
      <c r="AR346" s="39"/>
      <c r="AS346" s="39"/>
      <c r="AT346" s="39"/>
      <c r="AU346" s="39"/>
    </row>
    <row r="347" spans="1:47" s="26" customFormat="1" ht="39" customHeight="1" x14ac:dyDescent="0.25">
      <c r="A347" s="65" t="e">
        <f>VLOOKUP(D347,'Active-Bldg List ref'!$A:$E,4,FALSE)</f>
        <v>#N/A</v>
      </c>
      <c r="B347" s="65" t="e">
        <f>VLOOKUP(D347,'Active-Bldg List ref'!$A:$E,5,FALSE)</f>
        <v>#N/A</v>
      </c>
      <c r="C347" s="65" t="e">
        <f>VLOOKUP(D347,'Active-Bldg List ref'!$A:$B,2,FALSE)</f>
        <v>#N/A</v>
      </c>
      <c r="D347" s="65" t="e">
        <f>INDEX('Active-Bldg List ref'!$A:$A,MATCH(R347,'Active-Bldg List ref'!$C:$C,0))</f>
        <v>#N/A</v>
      </c>
      <c r="E347" s="65" t="e">
        <f>INDEX('Equip Group &amp; Type ref'!D:D,MATCH(U347,'Equip Group &amp; Type ref'!E:E,0))</f>
        <v>#N/A</v>
      </c>
      <c r="F347" s="66" t="e">
        <f>INDEX('Equip Group &amp; Type ref'!F:F,MATCH(V347,'Equip Group &amp; Type ref'!G:G,0))</f>
        <v>#N/A</v>
      </c>
      <c r="G347" s="83"/>
      <c r="H347" s="69" t="e">
        <f>INDEX('Equip Group &amp; Type ref'!$F:$H,MATCH(F347,'Equip Group &amp; Type ref'!$F:$F,0),MATCH(A347,'Equip Group &amp; Type ref'!$2:$2,0))</f>
        <v>#N/A</v>
      </c>
      <c r="I347" s="70" t="e">
        <f>VLOOKUP(F347,'Equip Group &amp; Type ref'!F:H,6,FALSE)</f>
        <v>#N/A</v>
      </c>
      <c r="J347" s="71" t="e">
        <f>CONCATENATE(D347,":",VLOOKUP(F347,'Equip Group &amp; Type ref'!F:G,2,FALSE),":",$W347)</f>
        <v>#N/A</v>
      </c>
      <c r="K347" s="84" t="e">
        <f t="shared" si="13"/>
        <v>#N/A</v>
      </c>
      <c r="L347" s="70" t="e">
        <f>INDEX('MFR_List ref'!$A:$A,MATCH($Z347,'MFR_List ref'!$B:$B,0))</f>
        <v>#N/A</v>
      </c>
      <c r="M347" s="76" t="e">
        <f t="shared" si="12"/>
        <v>#N/A</v>
      </c>
      <c r="N347" s="78"/>
      <c r="O347" s="85"/>
      <c r="P347" s="86"/>
      <c r="Q347" s="74"/>
      <c r="R347" s="35"/>
      <c r="S347" s="36"/>
      <c r="T347" s="98"/>
      <c r="U347" s="37"/>
      <c r="V347" s="37"/>
      <c r="W347" s="38"/>
      <c r="X347" s="38"/>
      <c r="Y347" s="38"/>
      <c r="Z347" s="35"/>
      <c r="AA347" s="40"/>
      <c r="AB347" s="41"/>
      <c r="AC347" s="42"/>
      <c r="AD347" s="34"/>
      <c r="AE347" s="39"/>
      <c r="AF347" s="39"/>
      <c r="AG347" s="39"/>
      <c r="AH347" s="34"/>
      <c r="AI347" s="39"/>
      <c r="AJ347" s="39"/>
      <c r="AK347" s="43"/>
      <c r="AL347" s="38"/>
      <c r="AM347" s="40"/>
      <c r="AN347" s="40"/>
      <c r="AO347" s="40"/>
      <c r="AP347" s="40"/>
      <c r="AQ347" s="39"/>
      <c r="AR347" s="39"/>
      <c r="AS347" s="39"/>
      <c r="AT347" s="39"/>
      <c r="AU347" s="39"/>
    </row>
    <row r="348" spans="1:47" s="26" customFormat="1" ht="39" customHeight="1" x14ac:dyDescent="0.25">
      <c r="A348" s="65" t="e">
        <f>VLOOKUP(D348,'Active-Bldg List ref'!$A:$E,4,FALSE)</f>
        <v>#N/A</v>
      </c>
      <c r="B348" s="65" t="e">
        <f>VLOOKUP(D348,'Active-Bldg List ref'!$A:$E,5,FALSE)</f>
        <v>#N/A</v>
      </c>
      <c r="C348" s="65" t="e">
        <f>VLOOKUP(D348,'Active-Bldg List ref'!$A:$B,2,FALSE)</f>
        <v>#N/A</v>
      </c>
      <c r="D348" s="65" t="e">
        <f>INDEX('Active-Bldg List ref'!$A:$A,MATCH(R348,'Active-Bldg List ref'!$C:$C,0))</f>
        <v>#N/A</v>
      </c>
      <c r="E348" s="65" t="e">
        <f>INDEX('Equip Group &amp; Type ref'!D:D,MATCH(U348,'Equip Group &amp; Type ref'!E:E,0))</f>
        <v>#N/A</v>
      </c>
      <c r="F348" s="66" t="e">
        <f>INDEX('Equip Group &amp; Type ref'!F:F,MATCH(V348,'Equip Group &amp; Type ref'!G:G,0))</f>
        <v>#N/A</v>
      </c>
      <c r="G348" s="83"/>
      <c r="H348" s="69" t="e">
        <f>INDEX('Equip Group &amp; Type ref'!$F:$H,MATCH(F348,'Equip Group &amp; Type ref'!$F:$F,0),MATCH(A348,'Equip Group &amp; Type ref'!$2:$2,0))</f>
        <v>#N/A</v>
      </c>
      <c r="I348" s="70" t="e">
        <f>VLOOKUP(F348,'Equip Group &amp; Type ref'!F:H,6,FALSE)</f>
        <v>#N/A</v>
      </c>
      <c r="J348" s="71" t="e">
        <f>CONCATENATE(D348,":",VLOOKUP(F348,'Equip Group &amp; Type ref'!F:G,2,FALSE),":",$W348)</f>
        <v>#N/A</v>
      </c>
      <c r="K348" s="84" t="e">
        <f t="shared" si="13"/>
        <v>#N/A</v>
      </c>
      <c r="L348" s="70" t="e">
        <f>INDEX('MFR_List ref'!$A:$A,MATCH($Z348,'MFR_List ref'!$B:$B,0))</f>
        <v>#N/A</v>
      </c>
      <c r="M348" s="76" t="e">
        <f t="shared" si="12"/>
        <v>#N/A</v>
      </c>
      <c r="N348" s="78"/>
      <c r="O348" s="85"/>
      <c r="P348" s="86"/>
      <c r="Q348" s="74"/>
      <c r="R348" s="35"/>
      <c r="S348" s="36"/>
      <c r="T348" s="98"/>
      <c r="U348" s="37"/>
      <c r="V348" s="37"/>
      <c r="W348" s="38"/>
      <c r="X348" s="38"/>
      <c r="Y348" s="38"/>
      <c r="Z348" s="35"/>
      <c r="AA348" s="40"/>
      <c r="AB348" s="41"/>
      <c r="AC348" s="42"/>
      <c r="AD348" s="34"/>
      <c r="AE348" s="39"/>
      <c r="AF348" s="39"/>
      <c r="AG348" s="39"/>
      <c r="AH348" s="34"/>
      <c r="AI348" s="39"/>
      <c r="AJ348" s="39"/>
      <c r="AK348" s="43"/>
      <c r="AL348" s="38"/>
      <c r="AM348" s="40"/>
      <c r="AN348" s="40"/>
      <c r="AO348" s="40"/>
      <c r="AP348" s="40"/>
      <c r="AQ348" s="39"/>
      <c r="AR348" s="39"/>
      <c r="AS348" s="39"/>
      <c r="AT348" s="39"/>
      <c r="AU348" s="39"/>
    </row>
    <row r="349" spans="1:47" s="26" customFormat="1" ht="39" customHeight="1" x14ac:dyDescent="0.25">
      <c r="A349" s="65" t="e">
        <f>VLOOKUP(D349,'Active-Bldg List ref'!$A:$E,4,FALSE)</f>
        <v>#N/A</v>
      </c>
      <c r="B349" s="65" t="e">
        <f>VLOOKUP(D349,'Active-Bldg List ref'!$A:$E,5,FALSE)</f>
        <v>#N/A</v>
      </c>
      <c r="C349" s="65" t="e">
        <f>VLOOKUP(D349,'Active-Bldg List ref'!$A:$B,2,FALSE)</f>
        <v>#N/A</v>
      </c>
      <c r="D349" s="65" t="e">
        <f>INDEX('Active-Bldg List ref'!$A:$A,MATCH(R349,'Active-Bldg List ref'!$C:$C,0))</f>
        <v>#N/A</v>
      </c>
      <c r="E349" s="65" t="e">
        <f>INDEX('Equip Group &amp; Type ref'!D:D,MATCH(U349,'Equip Group &amp; Type ref'!E:E,0))</f>
        <v>#N/A</v>
      </c>
      <c r="F349" s="66" t="e">
        <f>INDEX('Equip Group &amp; Type ref'!F:F,MATCH(V349,'Equip Group &amp; Type ref'!G:G,0))</f>
        <v>#N/A</v>
      </c>
      <c r="G349" s="83"/>
      <c r="H349" s="69" t="e">
        <f>INDEX('Equip Group &amp; Type ref'!$F:$H,MATCH(F349,'Equip Group &amp; Type ref'!$F:$F,0),MATCH(A349,'Equip Group &amp; Type ref'!$2:$2,0))</f>
        <v>#N/A</v>
      </c>
      <c r="I349" s="70" t="e">
        <f>VLOOKUP(F349,'Equip Group &amp; Type ref'!F:H,6,FALSE)</f>
        <v>#N/A</v>
      </c>
      <c r="J349" s="71" t="e">
        <f>CONCATENATE(D349,":",VLOOKUP(F349,'Equip Group &amp; Type ref'!F:G,2,FALSE),":",$W349)</f>
        <v>#N/A</v>
      </c>
      <c r="K349" s="84" t="e">
        <f t="shared" si="13"/>
        <v>#N/A</v>
      </c>
      <c r="L349" s="70" t="e">
        <f>INDEX('MFR_List ref'!$A:$A,MATCH($Z349,'MFR_List ref'!$B:$B,0))</f>
        <v>#N/A</v>
      </c>
      <c r="M349" s="76" t="e">
        <f t="shared" si="12"/>
        <v>#N/A</v>
      </c>
      <c r="N349" s="78"/>
      <c r="O349" s="85"/>
      <c r="P349" s="86"/>
      <c r="Q349" s="74"/>
      <c r="R349" s="35"/>
      <c r="S349" s="36"/>
      <c r="T349" s="98"/>
      <c r="U349" s="37"/>
      <c r="V349" s="37"/>
      <c r="W349" s="38"/>
      <c r="X349" s="38"/>
      <c r="Y349" s="38"/>
      <c r="Z349" s="35"/>
      <c r="AA349" s="40"/>
      <c r="AB349" s="41"/>
      <c r="AC349" s="42"/>
      <c r="AD349" s="34"/>
      <c r="AE349" s="39"/>
      <c r="AF349" s="39"/>
      <c r="AG349" s="39"/>
      <c r="AH349" s="34"/>
      <c r="AI349" s="39"/>
      <c r="AJ349" s="39"/>
      <c r="AK349" s="43"/>
      <c r="AL349" s="38"/>
      <c r="AM349" s="40"/>
      <c r="AN349" s="40"/>
      <c r="AO349" s="40"/>
      <c r="AP349" s="40"/>
      <c r="AQ349" s="39"/>
      <c r="AR349" s="39"/>
      <c r="AS349" s="39"/>
      <c r="AT349" s="39"/>
      <c r="AU349" s="39"/>
    </row>
    <row r="350" spans="1:47" s="26" customFormat="1" ht="39" customHeight="1" x14ac:dyDescent="0.25">
      <c r="A350" s="65" t="e">
        <f>VLOOKUP(D350,'Active-Bldg List ref'!$A:$E,4,FALSE)</f>
        <v>#N/A</v>
      </c>
      <c r="B350" s="65" t="e">
        <f>VLOOKUP(D350,'Active-Bldg List ref'!$A:$E,5,FALSE)</f>
        <v>#N/A</v>
      </c>
      <c r="C350" s="65" t="e">
        <f>VLOOKUP(D350,'Active-Bldg List ref'!$A:$B,2,FALSE)</f>
        <v>#N/A</v>
      </c>
      <c r="D350" s="65" t="e">
        <f>INDEX('Active-Bldg List ref'!$A:$A,MATCH(R350,'Active-Bldg List ref'!$C:$C,0))</f>
        <v>#N/A</v>
      </c>
      <c r="E350" s="65" t="e">
        <f>INDEX('Equip Group &amp; Type ref'!D:D,MATCH(U350,'Equip Group &amp; Type ref'!E:E,0))</f>
        <v>#N/A</v>
      </c>
      <c r="F350" s="66" t="e">
        <f>INDEX('Equip Group &amp; Type ref'!F:F,MATCH(V350,'Equip Group &amp; Type ref'!G:G,0))</f>
        <v>#N/A</v>
      </c>
      <c r="G350" s="83"/>
      <c r="H350" s="69" t="e">
        <f>INDEX('Equip Group &amp; Type ref'!$F:$H,MATCH(F350,'Equip Group &amp; Type ref'!$F:$F,0),MATCH(A350,'Equip Group &amp; Type ref'!$2:$2,0))</f>
        <v>#N/A</v>
      </c>
      <c r="I350" s="70" t="e">
        <f>VLOOKUP(F350,'Equip Group &amp; Type ref'!F:H,6,FALSE)</f>
        <v>#N/A</v>
      </c>
      <c r="J350" s="71" t="e">
        <f>CONCATENATE(D350,":",VLOOKUP(F350,'Equip Group &amp; Type ref'!F:G,2,FALSE),":",$W350)</f>
        <v>#N/A</v>
      </c>
      <c r="K350" s="84" t="e">
        <f t="shared" si="13"/>
        <v>#N/A</v>
      </c>
      <c r="L350" s="70" t="e">
        <f>INDEX('MFR_List ref'!$A:$A,MATCH($Z350,'MFR_List ref'!$B:$B,0))</f>
        <v>#N/A</v>
      </c>
      <c r="M350" s="76" t="e">
        <f t="shared" si="12"/>
        <v>#N/A</v>
      </c>
      <c r="N350" s="78"/>
      <c r="O350" s="85"/>
      <c r="P350" s="86"/>
      <c r="Q350" s="74"/>
      <c r="R350" s="35"/>
      <c r="S350" s="36"/>
      <c r="T350" s="98"/>
      <c r="U350" s="37"/>
      <c r="V350" s="37"/>
      <c r="W350" s="38"/>
      <c r="X350" s="38"/>
      <c r="Y350" s="38"/>
      <c r="Z350" s="35"/>
      <c r="AA350" s="40"/>
      <c r="AB350" s="41"/>
      <c r="AC350" s="42"/>
      <c r="AD350" s="34"/>
      <c r="AE350" s="39"/>
      <c r="AF350" s="39"/>
      <c r="AG350" s="39"/>
      <c r="AH350" s="34"/>
      <c r="AI350" s="39"/>
      <c r="AJ350" s="39"/>
      <c r="AK350" s="43"/>
      <c r="AL350" s="38"/>
      <c r="AM350" s="40"/>
      <c r="AN350" s="40"/>
      <c r="AO350" s="40"/>
      <c r="AP350" s="40"/>
      <c r="AQ350" s="39"/>
      <c r="AR350" s="39"/>
      <c r="AS350" s="39"/>
      <c r="AT350" s="39"/>
      <c r="AU350" s="39"/>
    </row>
    <row r="351" spans="1:47" s="26" customFormat="1" ht="39" customHeight="1" x14ac:dyDescent="0.25">
      <c r="A351" s="65" t="e">
        <f>VLOOKUP(D351,'Active-Bldg List ref'!$A:$E,4,FALSE)</f>
        <v>#N/A</v>
      </c>
      <c r="B351" s="65" t="e">
        <f>VLOOKUP(D351,'Active-Bldg List ref'!$A:$E,5,FALSE)</f>
        <v>#N/A</v>
      </c>
      <c r="C351" s="65" t="e">
        <f>VLOOKUP(D351,'Active-Bldg List ref'!$A:$B,2,FALSE)</f>
        <v>#N/A</v>
      </c>
      <c r="D351" s="65" t="e">
        <f>INDEX('Active-Bldg List ref'!$A:$A,MATCH(R351,'Active-Bldg List ref'!$C:$C,0))</f>
        <v>#N/A</v>
      </c>
      <c r="E351" s="65" t="e">
        <f>INDEX('Equip Group &amp; Type ref'!D:D,MATCH(U351,'Equip Group &amp; Type ref'!E:E,0))</f>
        <v>#N/A</v>
      </c>
      <c r="F351" s="66" t="e">
        <f>INDEX('Equip Group &amp; Type ref'!F:F,MATCH(V351,'Equip Group &amp; Type ref'!G:G,0))</f>
        <v>#N/A</v>
      </c>
      <c r="G351" s="83"/>
      <c r="H351" s="69" t="e">
        <f>INDEX('Equip Group &amp; Type ref'!$F:$H,MATCH(F351,'Equip Group &amp; Type ref'!$F:$F,0),MATCH(A351,'Equip Group &amp; Type ref'!$2:$2,0))</f>
        <v>#N/A</v>
      </c>
      <c r="I351" s="70" t="e">
        <f>VLOOKUP(F351,'Equip Group &amp; Type ref'!F:H,6,FALSE)</f>
        <v>#N/A</v>
      </c>
      <c r="J351" s="71" t="e">
        <f>CONCATENATE(D351,":",VLOOKUP(F351,'Equip Group &amp; Type ref'!F:G,2,FALSE),":",$W351)</f>
        <v>#N/A</v>
      </c>
      <c r="K351" s="84" t="e">
        <f t="shared" si="13"/>
        <v>#N/A</v>
      </c>
      <c r="L351" s="70" t="e">
        <f>INDEX('MFR_List ref'!$A:$A,MATCH($Z351,'MFR_List ref'!$B:$B,0))</f>
        <v>#N/A</v>
      </c>
      <c r="M351" s="76" t="e">
        <f t="shared" si="12"/>
        <v>#N/A</v>
      </c>
      <c r="N351" s="78"/>
      <c r="O351" s="85"/>
      <c r="P351" s="86"/>
      <c r="Q351" s="74"/>
      <c r="R351" s="35"/>
      <c r="S351" s="36"/>
      <c r="T351" s="98"/>
      <c r="U351" s="37"/>
      <c r="V351" s="37"/>
      <c r="W351" s="38"/>
      <c r="X351" s="38"/>
      <c r="Y351" s="38"/>
      <c r="Z351" s="35"/>
      <c r="AA351" s="40"/>
      <c r="AB351" s="41"/>
      <c r="AC351" s="42"/>
      <c r="AD351" s="34"/>
      <c r="AE351" s="39"/>
      <c r="AF351" s="39"/>
      <c r="AG351" s="39"/>
      <c r="AH351" s="34"/>
      <c r="AI351" s="39"/>
      <c r="AJ351" s="39"/>
      <c r="AK351" s="43"/>
      <c r="AL351" s="38"/>
      <c r="AM351" s="40"/>
      <c r="AN351" s="40"/>
      <c r="AO351" s="40"/>
      <c r="AP351" s="40"/>
      <c r="AQ351" s="39"/>
      <c r="AR351" s="39"/>
      <c r="AS351" s="39"/>
      <c r="AT351" s="39"/>
      <c r="AU351" s="39"/>
    </row>
    <row r="352" spans="1:47" s="26" customFormat="1" ht="39" customHeight="1" x14ac:dyDescent="0.25">
      <c r="A352" s="65" t="e">
        <f>VLOOKUP(D352,'Active-Bldg List ref'!$A:$E,4,FALSE)</f>
        <v>#N/A</v>
      </c>
      <c r="B352" s="65" t="e">
        <f>VLOOKUP(D352,'Active-Bldg List ref'!$A:$E,5,FALSE)</f>
        <v>#N/A</v>
      </c>
      <c r="C352" s="65" t="e">
        <f>VLOOKUP(D352,'Active-Bldg List ref'!$A:$B,2,FALSE)</f>
        <v>#N/A</v>
      </c>
      <c r="D352" s="65" t="e">
        <f>INDEX('Active-Bldg List ref'!$A:$A,MATCH(R352,'Active-Bldg List ref'!$C:$C,0))</f>
        <v>#N/A</v>
      </c>
      <c r="E352" s="65" t="e">
        <f>INDEX('Equip Group &amp; Type ref'!D:D,MATCH(U352,'Equip Group &amp; Type ref'!E:E,0))</f>
        <v>#N/A</v>
      </c>
      <c r="F352" s="66" t="e">
        <f>INDEX('Equip Group &amp; Type ref'!F:F,MATCH(V352,'Equip Group &amp; Type ref'!G:G,0))</f>
        <v>#N/A</v>
      </c>
      <c r="G352" s="83"/>
      <c r="H352" s="69" t="e">
        <f>INDEX('Equip Group &amp; Type ref'!$F:$H,MATCH(F352,'Equip Group &amp; Type ref'!$F:$F,0),MATCH(A352,'Equip Group &amp; Type ref'!$2:$2,0))</f>
        <v>#N/A</v>
      </c>
      <c r="I352" s="70" t="e">
        <f>VLOOKUP(F352,'Equip Group &amp; Type ref'!F:H,6,FALSE)</f>
        <v>#N/A</v>
      </c>
      <c r="J352" s="71" t="e">
        <f>CONCATENATE(D352,":",VLOOKUP(F352,'Equip Group &amp; Type ref'!F:G,2,FALSE),":",$W352)</f>
        <v>#N/A</v>
      </c>
      <c r="K352" s="84" t="e">
        <f t="shared" si="13"/>
        <v>#N/A</v>
      </c>
      <c r="L352" s="70" t="e">
        <f>INDEX('MFR_List ref'!$A:$A,MATCH($Z352,'MFR_List ref'!$B:$B,0))</f>
        <v>#N/A</v>
      </c>
      <c r="M352" s="76" t="e">
        <f t="shared" ref="M352:M415" si="14">CONCATENATE(RIGHT(C352,LEN(C352)-3),F352,"-",N352)</f>
        <v>#N/A</v>
      </c>
      <c r="N352" s="78"/>
      <c r="O352" s="85"/>
      <c r="P352" s="86"/>
      <c r="Q352" s="74"/>
      <c r="R352" s="35"/>
      <c r="S352" s="36"/>
      <c r="T352" s="98"/>
      <c r="U352" s="37"/>
      <c r="V352" s="37"/>
      <c r="W352" s="38"/>
      <c r="X352" s="38"/>
      <c r="Y352" s="38"/>
      <c r="Z352" s="35"/>
      <c r="AA352" s="40"/>
      <c r="AB352" s="41"/>
      <c r="AC352" s="42"/>
      <c r="AD352" s="34"/>
      <c r="AE352" s="39"/>
      <c r="AF352" s="39"/>
      <c r="AG352" s="39"/>
      <c r="AH352" s="34"/>
      <c r="AI352" s="39"/>
      <c r="AJ352" s="39"/>
      <c r="AK352" s="43"/>
      <c r="AL352" s="38"/>
      <c r="AM352" s="40"/>
      <c r="AN352" s="40"/>
      <c r="AO352" s="40"/>
      <c r="AP352" s="40"/>
      <c r="AQ352" s="39"/>
      <c r="AR352" s="39"/>
      <c r="AS352" s="39"/>
      <c r="AT352" s="39"/>
      <c r="AU352" s="39"/>
    </row>
    <row r="353" spans="1:47" s="26" customFormat="1" ht="39" customHeight="1" x14ac:dyDescent="0.25">
      <c r="A353" s="65" t="e">
        <f>VLOOKUP(D353,'Active-Bldg List ref'!$A:$E,4,FALSE)</f>
        <v>#N/A</v>
      </c>
      <c r="B353" s="65" t="e">
        <f>VLOOKUP(D353,'Active-Bldg List ref'!$A:$E,5,FALSE)</f>
        <v>#N/A</v>
      </c>
      <c r="C353" s="65" t="e">
        <f>VLOOKUP(D353,'Active-Bldg List ref'!$A:$B,2,FALSE)</f>
        <v>#N/A</v>
      </c>
      <c r="D353" s="65" t="e">
        <f>INDEX('Active-Bldg List ref'!$A:$A,MATCH(R353,'Active-Bldg List ref'!$C:$C,0))</f>
        <v>#N/A</v>
      </c>
      <c r="E353" s="65" t="e">
        <f>INDEX('Equip Group &amp; Type ref'!D:D,MATCH(U353,'Equip Group &amp; Type ref'!E:E,0))</f>
        <v>#N/A</v>
      </c>
      <c r="F353" s="66" t="e">
        <f>INDEX('Equip Group &amp; Type ref'!F:F,MATCH(V353,'Equip Group &amp; Type ref'!G:G,0))</f>
        <v>#N/A</v>
      </c>
      <c r="G353" s="83"/>
      <c r="H353" s="69" t="e">
        <f>INDEX('Equip Group &amp; Type ref'!$F:$H,MATCH(F353,'Equip Group &amp; Type ref'!$F:$F,0),MATCH(A353,'Equip Group &amp; Type ref'!$2:$2,0))</f>
        <v>#N/A</v>
      </c>
      <c r="I353" s="70" t="e">
        <f>VLOOKUP(F353,'Equip Group &amp; Type ref'!F:H,6,FALSE)</f>
        <v>#N/A</v>
      </c>
      <c r="J353" s="71" t="e">
        <f>CONCATENATE(D353,":",VLOOKUP(F353,'Equip Group &amp; Type ref'!F:G,2,FALSE),":",$W353)</f>
        <v>#N/A</v>
      </c>
      <c r="K353" s="84" t="e">
        <f t="shared" si="13"/>
        <v>#N/A</v>
      </c>
      <c r="L353" s="70" t="e">
        <f>INDEX('MFR_List ref'!$A:$A,MATCH($Z353,'MFR_List ref'!$B:$B,0))</f>
        <v>#N/A</v>
      </c>
      <c r="M353" s="76" t="e">
        <f t="shared" si="14"/>
        <v>#N/A</v>
      </c>
      <c r="N353" s="78"/>
      <c r="O353" s="85"/>
      <c r="P353" s="86"/>
      <c r="Q353" s="74"/>
      <c r="R353" s="35"/>
      <c r="S353" s="36"/>
      <c r="T353" s="98"/>
      <c r="U353" s="37"/>
      <c r="V353" s="37"/>
      <c r="W353" s="38"/>
      <c r="X353" s="38"/>
      <c r="Y353" s="38"/>
      <c r="Z353" s="35"/>
      <c r="AA353" s="40"/>
      <c r="AB353" s="41"/>
      <c r="AC353" s="42"/>
      <c r="AD353" s="34"/>
      <c r="AE353" s="39"/>
      <c r="AF353" s="39"/>
      <c r="AG353" s="39"/>
      <c r="AH353" s="34"/>
      <c r="AI353" s="39"/>
      <c r="AJ353" s="39"/>
      <c r="AK353" s="43"/>
      <c r="AL353" s="38"/>
      <c r="AM353" s="40"/>
      <c r="AN353" s="40"/>
      <c r="AO353" s="40"/>
      <c r="AP353" s="40"/>
      <c r="AQ353" s="39"/>
      <c r="AR353" s="39"/>
      <c r="AS353" s="39"/>
      <c r="AT353" s="39"/>
      <c r="AU353" s="39"/>
    </row>
    <row r="354" spans="1:47" s="26" customFormat="1" ht="39" customHeight="1" x14ac:dyDescent="0.25">
      <c r="A354" s="65" t="e">
        <f>VLOOKUP(D354,'Active-Bldg List ref'!$A:$E,4,FALSE)</f>
        <v>#N/A</v>
      </c>
      <c r="B354" s="65" t="e">
        <f>VLOOKUP(D354,'Active-Bldg List ref'!$A:$E,5,FALSE)</f>
        <v>#N/A</v>
      </c>
      <c r="C354" s="65" t="e">
        <f>VLOOKUP(D354,'Active-Bldg List ref'!$A:$B,2,FALSE)</f>
        <v>#N/A</v>
      </c>
      <c r="D354" s="65" t="e">
        <f>INDEX('Active-Bldg List ref'!$A:$A,MATCH(R354,'Active-Bldg List ref'!$C:$C,0))</f>
        <v>#N/A</v>
      </c>
      <c r="E354" s="65" t="e">
        <f>INDEX('Equip Group &amp; Type ref'!D:D,MATCH(U354,'Equip Group &amp; Type ref'!E:E,0))</f>
        <v>#N/A</v>
      </c>
      <c r="F354" s="66" t="e">
        <f>INDEX('Equip Group &amp; Type ref'!F:F,MATCH(V354,'Equip Group &amp; Type ref'!G:G,0))</f>
        <v>#N/A</v>
      </c>
      <c r="G354" s="83"/>
      <c r="H354" s="69" t="e">
        <f>INDEX('Equip Group &amp; Type ref'!$F:$H,MATCH(F354,'Equip Group &amp; Type ref'!$F:$F,0),MATCH(A354,'Equip Group &amp; Type ref'!$2:$2,0))</f>
        <v>#N/A</v>
      </c>
      <c r="I354" s="70" t="e">
        <f>VLOOKUP(F354,'Equip Group &amp; Type ref'!F:H,6,FALSE)</f>
        <v>#N/A</v>
      </c>
      <c r="J354" s="71" t="e">
        <f>CONCATENATE(D354,":",VLOOKUP(F354,'Equip Group &amp; Type ref'!F:G,2,FALSE),":",$W354)</f>
        <v>#N/A</v>
      </c>
      <c r="K354" s="84" t="e">
        <f t="shared" si="13"/>
        <v>#N/A</v>
      </c>
      <c r="L354" s="70" t="e">
        <f>INDEX('MFR_List ref'!$A:$A,MATCH($Z354,'MFR_List ref'!$B:$B,0))</f>
        <v>#N/A</v>
      </c>
      <c r="M354" s="76" t="e">
        <f t="shared" si="14"/>
        <v>#N/A</v>
      </c>
      <c r="N354" s="78"/>
      <c r="O354" s="85"/>
      <c r="P354" s="86"/>
      <c r="Q354" s="74"/>
      <c r="R354" s="35"/>
      <c r="S354" s="36"/>
      <c r="T354" s="98"/>
      <c r="U354" s="37"/>
      <c r="V354" s="37"/>
      <c r="W354" s="38"/>
      <c r="X354" s="38"/>
      <c r="Y354" s="38"/>
      <c r="Z354" s="35"/>
      <c r="AA354" s="40"/>
      <c r="AB354" s="41"/>
      <c r="AC354" s="42"/>
      <c r="AD354" s="34"/>
      <c r="AE354" s="39"/>
      <c r="AF354" s="39"/>
      <c r="AG354" s="39"/>
      <c r="AH354" s="34"/>
      <c r="AI354" s="39"/>
      <c r="AJ354" s="39"/>
      <c r="AK354" s="43"/>
      <c r="AL354" s="38"/>
      <c r="AM354" s="40"/>
      <c r="AN354" s="40"/>
      <c r="AO354" s="40"/>
      <c r="AP354" s="40"/>
      <c r="AQ354" s="39"/>
      <c r="AR354" s="39"/>
      <c r="AS354" s="39"/>
      <c r="AT354" s="39"/>
      <c r="AU354" s="39"/>
    </row>
    <row r="355" spans="1:47" s="26" customFormat="1" ht="39" customHeight="1" x14ac:dyDescent="0.25">
      <c r="A355" s="65" t="e">
        <f>VLOOKUP(D355,'Active-Bldg List ref'!$A:$E,4,FALSE)</f>
        <v>#N/A</v>
      </c>
      <c r="B355" s="65" t="e">
        <f>VLOOKUP(D355,'Active-Bldg List ref'!$A:$E,5,FALSE)</f>
        <v>#N/A</v>
      </c>
      <c r="C355" s="65" t="e">
        <f>VLOOKUP(D355,'Active-Bldg List ref'!$A:$B,2,FALSE)</f>
        <v>#N/A</v>
      </c>
      <c r="D355" s="65" t="e">
        <f>INDEX('Active-Bldg List ref'!$A:$A,MATCH(R355,'Active-Bldg List ref'!$C:$C,0))</f>
        <v>#N/A</v>
      </c>
      <c r="E355" s="65" t="e">
        <f>INDEX('Equip Group &amp; Type ref'!D:D,MATCH(U355,'Equip Group &amp; Type ref'!E:E,0))</f>
        <v>#N/A</v>
      </c>
      <c r="F355" s="66" t="e">
        <f>INDEX('Equip Group &amp; Type ref'!F:F,MATCH(V355,'Equip Group &amp; Type ref'!G:G,0))</f>
        <v>#N/A</v>
      </c>
      <c r="G355" s="83"/>
      <c r="H355" s="69" t="e">
        <f>INDEX('Equip Group &amp; Type ref'!$F:$H,MATCH(F355,'Equip Group &amp; Type ref'!$F:$F,0),MATCH(A355,'Equip Group &amp; Type ref'!$2:$2,0))</f>
        <v>#N/A</v>
      </c>
      <c r="I355" s="70" t="e">
        <f>VLOOKUP(F355,'Equip Group &amp; Type ref'!F:H,6,FALSE)</f>
        <v>#N/A</v>
      </c>
      <c r="J355" s="71" t="e">
        <f>CONCATENATE(D355,":",VLOOKUP(F355,'Equip Group &amp; Type ref'!F:G,2,FALSE),":",$W355)</f>
        <v>#N/A</v>
      </c>
      <c r="K355" s="84" t="e">
        <f t="shared" ref="K355:K418" si="15">LEN(J355)</f>
        <v>#N/A</v>
      </c>
      <c r="L355" s="70" t="e">
        <f>INDEX('MFR_List ref'!$A:$A,MATCH($Z355,'MFR_List ref'!$B:$B,0))</f>
        <v>#N/A</v>
      </c>
      <c r="M355" s="76" t="e">
        <f t="shared" si="14"/>
        <v>#N/A</v>
      </c>
      <c r="N355" s="78"/>
      <c r="O355" s="85"/>
      <c r="P355" s="86"/>
      <c r="Q355" s="74"/>
      <c r="R355" s="35"/>
      <c r="S355" s="36"/>
      <c r="T355" s="98"/>
      <c r="U355" s="37"/>
      <c r="V355" s="37"/>
      <c r="W355" s="38"/>
      <c r="X355" s="38"/>
      <c r="Y355" s="38"/>
      <c r="Z355" s="35"/>
      <c r="AA355" s="40"/>
      <c r="AB355" s="41"/>
      <c r="AC355" s="42"/>
      <c r="AD355" s="34"/>
      <c r="AE355" s="39"/>
      <c r="AF355" s="39"/>
      <c r="AG355" s="39"/>
      <c r="AH355" s="34"/>
      <c r="AI355" s="39"/>
      <c r="AJ355" s="39"/>
      <c r="AK355" s="43"/>
      <c r="AL355" s="38"/>
      <c r="AM355" s="40"/>
      <c r="AN355" s="40"/>
      <c r="AO355" s="40"/>
      <c r="AP355" s="40"/>
      <c r="AQ355" s="39"/>
      <c r="AR355" s="39"/>
      <c r="AS355" s="39"/>
      <c r="AT355" s="39"/>
      <c r="AU355" s="39"/>
    </row>
    <row r="356" spans="1:47" s="26" customFormat="1" ht="39" customHeight="1" x14ac:dyDescent="0.25">
      <c r="A356" s="65" t="e">
        <f>VLOOKUP(D356,'Active-Bldg List ref'!$A:$E,4,FALSE)</f>
        <v>#N/A</v>
      </c>
      <c r="B356" s="65" t="e">
        <f>VLOOKUP(D356,'Active-Bldg List ref'!$A:$E,5,FALSE)</f>
        <v>#N/A</v>
      </c>
      <c r="C356" s="65" t="e">
        <f>VLOOKUP(D356,'Active-Bldg List ref'!$A:$B,2,FALSE)</f>
        <v>#N/A</v>
      </c>
      <c r="D356" s="65" t="e">
        <f>INDEX('Active-Bldg List ref'!$A:$A,MATCH(R356,'Active-Bldg List ref'!$C:$C,0))</f>
        <v>#N/A</v>
      </c>
      <c r="E356" s="65" t="e">
        <f>INDEX('Equip Group &amp; Type ref'!D:D,MATCH(U356,'Equip Group &amp; Type ref'!E:E,0))</f>
        <v>#N/A</v>
      </c>
      <c r="F356" s="66" t="e">
        <f>INDEX('Equip Group &amp; Type ref'!F:F,MATCH(V356,'Equip Group &amp; Type ref'!G:G,0))</f>
        <v>#N/A</v>
      </c>
      <c r="G356" s="83"/>
      <c r="H356" s="69" t="e">
        <f>INDEX('Equip Group &amp; Type ref'!$F:$H,MATCH(F356,'Equip Group &amp; Type ref'!$F:$F,0),MATCH(A356,'Equip Group &amp; Type ref'!$2:$2,0))</f>
        <v>#N/A</v>
      </c>
      <c r="I356" s="70" t="e">
        <f>VLOOKUP(F356,'Equip Group &amp; Type ref'!F:H,6,FALSE)</f>
        <v>#N/A</v>
      </c>
      <c r="J356" s="71" t="e">
        <f>CONCATENATE(D356,":",VLOOKUP(F356,'Equip Group &amp; Type ref'!F:G,2,FALSE),":",$W356)</f>
        <v>#N/A</v>
      </c>
      <c r="K356" s="84" t="e">
        <f t="shared" si="15"/>
        <v>#N/A</v>
      </c>
      <c r="L356" s="70" t="e">
        <f>INDEX('MFR_List ref'!$A:$A,MATCH($Z356,'MFR_List ref'!$B:$B,0))</f>
        <v>#N/A</v>
      </c>
      <c r="M356" s="76" t="e">
        <f t="shared" si="14"/>
        <v>#N/A</v>
      </c>
      <c r="N356" s="78"/>
      <c r="O356" s="85"/>
      <c r="P356" s="86"/>
      <c r="Q356" s="74"/>
      <c r="R356" s="35"/>
      <c r="S356" s="36"/>
      <c r="T356" s="98"/>
      <c r="U356" s="37"/>
      <c r="V356" s="37"/>
      <c r="W356" s="38"/>
      <c r="X356" s="38"/>
      <c r="Y356" s="38"/>
      <c r="Z356" s="35"/>
      <c r="AA356" s="40"/>
      <c r="AB356" s="41"/>
      <c r="AC356" s="42"/>
      <c r="AD356" s="34"/>
      <c r="AE356" s="39"/>
      <c r="AF356" s="39"/>
      <c r="AG356" s="39"/>
      <c r="AH356" s="34"/>
      <c r="AI356" s="39"/>
      <c r="AJ356" s="39"/>
      <c r="AK356" s="43"/>
      <c r="AL356" s="38"/>
      <c r="AM356" s="40"/>
      <c r="AN356" s="40"/>
      <c r="AO356" s="40"/>
      <c r="AP356" s="40"/>
      <c r="AQ356" s="39"/>
      <c r="AR356" s="39"/>
      <c r="AS356" s="39"/>
      <c r="AT356" s="39"/>
      <c r="AU356" s="39"/>
    </row>
    <row r="357" spans="1:47" s="26" customFormat="1" ht="39" customHeight="1" x14ac:dyDescent="0.25">
      <c r="A357" s="65" t="e">
        <f>VLOOKUP(D357,'Active-Bldg List ref'!$A:$E,4,FALSE)</f>
        <v>#N/A</v>
      </c>
      <c r="B357" s="65" t="e">
        <f>VLOOKUP(D357,'Active-Bldg List ref'!$A:$E,5,FALSE)</f>
        <v>#N/A</v>
      </c>
      <c r="C357" s="65" t="e">
        <f>VLOOKUP(D357,'Active-Bldg List ref'!$A:$B,2,FALSE)</f>
        <v>#N/A</v>
      </c>
      <c r="D357" s="65" t="e">
        <f>INDEX('Active-Bldg List ref'!$A:$A,MATCH(R357,'Active-Bldg List ref'!$C:$C,0))</f>
        <v>#N/A</v>
      </c>
      <c r="E357" s="65" t="e">
        <f>INDEX('Equip Group &amp; Type ref'!D:D,MATCH(U357,'Equip Group &amp; Type ref'!E:E,0))</f>
        <v>#N/A</v>
      </c>
      <c r="F357" s="66" t="e">
        <f>INDEX('Equip Group &amp; Type ref'!F:F,MATCH(V357,'Equip Group &amp; Type ref'!G:G,0))</f>
        <v>#N/A</v>
      </c>
      <c r="G357" s="83"/>
      <c r="H357" s="69" t="e">
        <f>INDEX('Equip Group &amp; Type ref'!$F:$H,MATCH(F357,'Equip Group &amp; Type ref'!$F:$F,0),MATCH(A357,'Equip Group &amp; Type ref'!$2:$2,0))</f>
        <v>#N/A</v>
      </c>
      <c r="I357" s="70" t="e">
        <f>VLOOKUP(F357,'Equip Group &amp; Type ref'!F:H,6,FALSE)</f>
        <v>#N/A</v>
      </c>
      <c r="J357" s="71" t="e">
        <f>CONCATENATE(D357,":",VLOOKUP(F357,'Equip Group &amp; Type ref'!F:G,2,FALSE),":",$W357)</f>
        <v>#N/A</v>
      </c>
      <c r="K357" s="84" t="e">
        <f t="shared" si="15"/>
        <v>#N/A</v>
      </c>
      <c r="L357" s="70" t="e">
        <f>INDEX('MFR_List ref'!$A:$A,MATCH($Z357,'MFR_List ref'!$B:$B,0))</f>
        <v>#N/A</v>
      </c>
      <c r="M357" s="76" t="e">
        <f t="shared" si="14"/>
        <v>#N/A</v>
      </c>
      <c r="N357" s="78"/>
      <c r="O357" s="85"/>
      <c r="P357" s="86"/>
      <c r="Q357" s="74"/>
      <c r="R357" s="35"/>
      <c r="S357" s="36"/>
      <c r="T357" s="98"/>
      <c r="U357" s="37"/>
      <c r="V357" s="37"/>
      <c r="W357" s="38"/>
      <c r="X357" s="38"/>
      <c r="Y357" s="38"/>
      <c r="Z357" s="35"/>
      <c r="AA357" s="40"/>
      <c r="AB357" s="41"/>
      <c r="AC357" s="42"/>
      <c r="AD357" s="34"/>
      <c r="AE357" s="39"/>
      <c r="AF357" s="39"/>
      <c r="AG357" s="39"/>
      <c r="AH357" s="34"/>
      <c r="AI357" s="39"/>
      <c r="AJ357" s="39"/>
      <c r="AK357" s="43"/>
      <c r="AL357" s="38"/>
      <c r="AM357" s="40"/>
      <c r="AN357" s="40"/>
      <c r="AO357" s="40"/>
      <c r="AP357" s="40"/>
      <c r="AQ357" s="39"/>
      <c r="AR357" s="39"/>
      <c r="AS357" s="39"/>
      <c r="AT357" s="39"/>
      <c r="AU357" s="39"/>
    </row>
    <row r="358" spans="1:47" s="26" customFormat="1" ht="39" customHeight="1" x14ac:dyDescent="0.25">
      <c r="A358" s="65" t="e">
        <f>VLOOKUP(D358,'Active-Bldg List ref'!$A:$E,4,FALSE)</f>
        <v>#N/A</v>
      </c>
      <c r="B358" s="65" t="e">
        <f>VLOOKUP(D358,'Active-Bldg List ref'!$A:$E,5,FALSE)</f>
        <v>#N/A</v>
      </c>
      <c r="C358" s="65" t="e">
        <f>VLOOKUP(D358,'Active-Bldg List ref'!$A:$B,2,FALSE)</f>
        <v>#N/A</v>
      </c>
      <c r="D358" s="65" t="e">
        <f>INDEX('Active-Bldg List ref'!$A:$A,MATCH(R358,'Active-Bldg List ref'!$C:$C,0))</f>
        <v>#N/A</v>
      </c>
      <c r="E358" s="65" t="e">
        <f>INDEX('Equip Group &amp; Type ref'!D:D,MATCH(U358,'Equip Group &amp; Type ref'!E:E,0))</f>
        <v>#N/A</v>
      </c>
      <c r="F358" s="66" t="e">
        <f>INDEX('Equip Group &amp; Type ref'!F:F,MATCH(V358,'Equip Group &amp; Type ref'!G:G,0))</f>
        <v>#N/A</v>
      </c>
      <c r="G358" s="83"/>
      <c r="H358" s="69" t="e">
        <f>INDEX('Equip Group &amp; Type ref'!$F:$H,MATCH(F358,'Equip Group &amp; Type ref'!$F:$F,0),MATCH(A358,'Equip Group &amp; Type ref'!$2:$2,0))</f>
        <v>#N/A</v>
      </c>
      <c r="I358" s="70" t="e">
        <f>VLOOKUP(F358,'Equip Group &amp; Type ref'!F:H,6,FALSE)</f>
        <v>#N/A</v>
      </c>
      <c r="J358" s="71" t="e">
        <f>CONCATENATE(D358,":",VLOOKUP(F358,'Equip Group &amp; Type ref'!F:G,2,FALSE),":",$W358)</f>
        <v>#N/A</v>
      </c>
      <c r="K358" s="84" t="e">
        <f t="shared" si="15"/>
        <v>#N/A</v>
      </c>
      <c r="L358" s="70" t="e">
        <f>INDEX('MFR_List ref'!$A:$A,MATCH($Z358,'MFR_List ref'!$B:$B,0))</f>
        <v>#N/A</v>
      </c>
      <c r="M358" s="76" t="e">
        <f t="shared" si="14"/>
        <v>#N/A</v>
      </c>
      <c r="N358" s="78"/>
      <c r="O358" s="85"/>
      <c r="P358" s="86"/>
      <c r="Q358" s="74"/>
      <c r="R358" s="35"/>
      <c r="S358" s="36"/>
      <c r="T358" s="98"/>
      <c r="U358" s="37"/>
      <c r="V358" s="37"/>
      <c r="W358" s="38"/>
      <c r="X358" s="38"/>
      <c r="Y358" s="38"/>
      <c r="Z358" s="35"/>
      <c r="AA358" s="40"/>
      <c r="AB358" s="41"/>
      <c r="AC358" s="42"/>
      <c r="AD358" s="34"/>
      <c r="AE358" s="39"/>
      <c r="AF358" s="39"/>
      <c r="AG358" s="39"/>
      <c r="AH358" s="34"/>
      <c r="AI358" s="39"/>
      <c r="AJ358" s="39"/>
      <c r="AK358" s="43"/>
      <c r="AL358" s="38"/>
      <c r="AM358" s="40"/>
      <c r="AN358" s="40"/>
      <c r="AO358" s="40"/>
      <c r="AP358" s="40"/>
      <c r="AQ358" s="39"/>
      <c r="AR358" s="39"/>
      <c r="AS358" s="39"/>
      <c r="AT358" s="39"/>
      <c r="AU358" s="39"/>
    </row>
    <row r="359" spans="1:47" s="26" customFormat="1" ht="39" customHeight="1" x14ac:dyDescent="0.25">
      <c r="A359" s="65" t="e">
        <f>VLOOKUP(D359,'Active-Bldg List ref'!$A:$E,4,FALSE)</f>
        <v>#N/A</v>
      </c>
      <c r="B359" s="65" t="e">
        <f>VLOOKUP(D359,'Active-Bldg List ref'!$A:$E,5,FALSE)</f>
        <v>#N/A</v>
      </c>
      <c r="C359" s="65" t="e">
        <f>VLOOKUP(D359,'Active-Bldg List ref'!$A:$B,2,FALSE)</f>
        <v>#N/A</v>
      </c>
      <c r="D359" s="65" t="e">
        <f>INDEX('Active-Bldg List ref'!$A:$A,MATCH(R359,'Active-Bldg List ref'!$C:$C,0))</f>
        <v>#N/A</v>
      </c>
      <c r="E359" s="65" t="e">
        <f>INDEX('Equip Group &amp; Type ref'!D:D,MATCH(U359,'Equip Group &amp; Type ref'!E:E,0))</f>
        <v>#N/A</v>
      </c>
      <c r="F359" s="66" t="e">
        <f>INDEX('Equip Group &amp; Type ref'!F:F,MATCH(V359,'Equip Group &amp; Type ref'!G:G,0))</f>
        <v>#N/A</v>
      </c>
      <c r="G359" s="83"/>
      <c r="H359" s="69" t="e">
        <f>INDEX('Equip Group &amp; Type ref'!$F:$H,MATCH(F359,'Equip Group &amp; Type ref'!$F:$F,0),MATCH(A359,'Equip Group &amp; Type ref'!$2:$2,0))</f>
        <v>#N/A</v>
      </c>
      <c r="I359" s="70" t="e">
        <f>VLOOKUP(F359,'Equip Group &amp; Type ref'!F:H,6,FALSE)</f>
        <v>#N/A</v>
      </c>
      <c r="J359" s="71" t="e">
        <f>CONCATENATE(D359,":",VLOOKUP(F359,'Equip Group &amp; Type ref'!F:G,2,FALSE),":",$W359)</f>
        <v>#N/A</v>
      </c>
      <c r="K359" s="84" t="e">
        <f t="shared" si="15"/>
        <v>#N/A</v>
      </c>
      <c r="L359" s="70" t="e">
        <f>INDEX('MFR_List ref'!$A:$A,MATCH($Z359,'MFR_List ref'!$B:$B,0))</f>
        <v>#N/A</v>
      </c>
      <c r="M359" s="76" t="e">
        <f t="shared" si="14"/>
        <v>#N/A</v>
      </c>
      <c r="N359" s="78"/>
      <c r="O359" s="85"/>
      <c r="P359" s="86"/>
      <c r="Q359" s="74"/>
      <c r="R359" s="35"/>
      <c r="S359" s="36"/>
      <c r="T359" s="98"/>
      <c r="U359" s="37"/>
      <c r="V359" s="37"/>
      <c r="W359" s="38"/>
      <c r="X359" s="38"/>
      <c r="Y359" s="38"/>
      <c r="Z359" s="35"/>
      <c r="AA359" s="40"/>
      <c r="AB359" s="41"/>
      <c r="AC359" s="42"/>
      <c r="AD359" s="34"/>
      <c r="AE359" s="39"/>
      <c r="AF359" s="39"/>
      <c r="AG359" s="39"/>
      <c r="AH359" s="34"/>
      <c r="AI359" s="39"/>
      <c r="AJ359" s="39"/>
      <c r="AK359" s="43"/>
      <c r="AL359" s="38"/>
      <c r="AM359" s="40"/>
      <c r="AN359" s="40"/>
      <c r="AO359" s="40"/>
      <c r="AP359" s="40"/>
      <c r="AQ359" s="39"/>
      <c r="AR359" s="39"/>
      <c r="AS359" s="39"/>
      <c r="AT359" s="39"/>
      <c r="AU359" s="39"/>
    </row>
    <row r="360" spans="1:47" s="26" customFormat="1" ht="39" customHeight="1" x14ac:dyDescent="0.25">
      <c r="A360" s="65" t="e">
        <f>VLOOKUP(D360,'Active-Bldg List ref'!$A:$E,4,FALSE)</f>
        <v>#N/A</v>
      </c>
      <c r="B360" s="65" t="e">
        <f>VLOOKUP(D360,'Active-Bldg List ref'!$A:$E,5,FALSE)</f>
        <v>#N/A</v>
      </c>
      <c r="C360" s="65" t="e">
        <f>VLOOKUP(D360,'Active-Bldg List ref'!$A:$B,2,FALSE)</f>
        <v>#N/A</v>
      </c>
      <c r="D360" s="65" t="e">
        <f>INDEX('Active-Bldg List ref'!$A:$A,MATCH(R360,'Active-Bldg List ref'!$C:$C,0))</f>
        <v>#N/A</v>
      </c>
      <c r="E360" s="65" t="e">
        <f>INDEX('Equip Group &amp; Type ref'!D:D,MATCH(U360,'Equip Group &amp; Type ref'!E:E,0))</f>
        <v>#N/A</v>
      </c>
      <c r="F360" s="66" t="e">
        <f>INDEX('Equip Group &amp; Type ref'!F:F,MATCH(V360,'Equip Group &amp; Type ref'!G:G,0))</f>
        <v>#N/A</v>
      </c>
      <c r="G360" s="83"/>
      <c r="H360" s="69" t="e">
        <f>INDEX('Equip Group &amp; Type ref'!$F:$H,MATCH(F360,'Equip Group &amp; Type ref'!$F:$F,0),MATCH(A360,'Equip Group &amp; Type ref'!$2:$2,0))</f>
        <v>#N/A</v>
      </c>
      <c r="I360" s="70" t="e">
        <f>VLOOKUP(F360,'Equip Group &amp; Type ref'!F:H,6,FALSE)</f>
        <v>#N/A</v>
      </c>
      <c r="J360" s="71" t="e">
        <f>CONCATENATE(D360,":",VLOOKUP(F360,'Equip Group &amp; Type ref'!F:G,2,FALSE),":",$W360)</f>
        <v>#N/A</v>
      </c>
      <c r="K360" s="84" t="e">
        <f t="shared" si="15"/>
        <v>#N/A</v>
      </c>
      <c r="L360" s="70" t="e">
        <f>INDEX('MFR_List ref'!$A:$A,MATCH($Z360,'MFR_List ref'!$B:$B,0))</f>
        <v>#N/A</v>
      </c>
      <c r="M360" s="76" t="e">
        <f t="shared" si="14"/>
        <v>#N/A</v>
      </c>
      <c r="N360" s="78"/>
      <c r="O360" s="85"/>
      <c r="P360" s="86"/>
      <c r="Q360" s="74"/>
      <c r="R360" s="35"/>
      <c r="S360" s="36"/>
      <c r="T360" s="98"/>
      <c r="U360" s="37"/>
      <c r="V360" s="37"/>
      <c r="W360" s="38"/>
      <c r="X360" s="38"/>
      <c r="Y360" s="38"/>
      <c r="Z360" s="35"/>
      <c r="AA360" s="40"/>
      <c r="AB360" s="41"/>
      <c r="AC360" s="42"/>
      <c r="AD360" s="34"/>
      <c r="AE360" s="39"/>
      <c r="AF360" s="39"/>
      <c r="AG360" s="39"/>
      <c r="AH360" s="34"/>
      <c r="AI360" s="39"/>
      <c r="AJ360" s="39"/>
      <c r="AK360" s="43"/>
      <c r="AL360" s="38"/>
      <c r="AM360" s="40"/>
      <c r="AN360" s="40"/>
      <c r="AO360" s="40"/>
      <c r="AP360" s="40"/>
      <c r="AQ360" s="39"/>
      <c r="AR360" s="39"/>
      <c r="AS360" s="39"/>
      <c r="AT360" s="39"/>
      <c r="AU360" s="39"/>
    </row>
    <row r="361" spans="1:47" s="26" customFormat="1" ht="39" customHeight="1" x14ac:dyDescent="0.25">
      <c r="A361" s="65" t="e">
        <f>VLOOKUP(D361,'Active-Bldg List ref'!$A:$E,4,FALSE)</f>
        <v>#N/A</v>
      </c>
      <c r="B361" s="65" t="e">
        <f>VLOOKUP(D361,'Active-Bldg List ref'!$A:$E,5,FALSE)</f>
        <v>#N/A</v>
      </c>
      <c r="C361" s="65" t="e">
        <f>VLOOKUP(D361,'Active-Bldg List ref'!$A:$B,2,FALSE)</f>
        <v>#N/A</v>
      </c>
      <c r="D361" s="65" t="e">
        <f>INDEX('Active-Bldg List ref'!$A:$A,MATCH(R361,'Active-Bldg List ref'!$C:$C,0))</f>
        <v>#N/A</v>
      </c>
      <c r="E361" s="65" t="e">
        <f>INDEX('Equip Group &amp; Type ref'!D:D,MATCH(U361,'Equip Group &amp; Type ref'!E:E,0))</f>
        <v>#N/A</v>
      </c>
      <c r="F361" s="66" t="e">
        <f>INDEX('Equip Group &amp; Type ref'!F:F,MATCH(V361,'Equip Group &amp; Type ref'!G:G,0))</f>
        <v>#N/A</v>
      </c>
      <c r="G361" s="83"/>
      <c r="H361" s="69" t="e">
        <f>INDEX('Equip Group &amp; Type ref'!$F:$H,MATCH(F361,'Equip Group &amp; Type ref'!$F:$F,0),MATCH(A361,'Equip Group &amp; Type ref'!$2:$2,0))</f>
        <v>#N/A</v>
      </c>
      <c r="I361" s="70" t="e">
        <f>VLOOKUP(F361,'Equip Group &amp; Type ref'!F:H,6,FALSE)</f>
        <v>#N/A</v>
      </c>
      <c r="J361" s="71" t="e">
        <f>CONCATENATE(D361,":",VLOOKUP(F361,'Equip Group &amp; Type ref'!F:G,2,FALSE),":",$W361)</f>
        <v>#N/A</v>
      </c>
      <c r="K361" s="84" t="e">
        <f t="shared" si="15"/>
        <v>#N/A</v>
      </c>
      <c r="L361" s="70" t="e">
        <f>INDEX('MFR_List ref'!$A:$A,MATCH($Z361,'MFR_List ref'!$B:$B,0))</f>
        <v>#N/A</v>
      </c>
      <c r="M361" s="76" t="e">
        <f t="shared" si="14"/>
        <v>#N/A</v>
      </c>
      <c r="N361" s="78"/>
      <c r="O361" s="85"/>
      <c r="P361" s="86"/>
      <c r="Q361" s="74"/>
      <c r="R361" s="35"/>
      <c r="S361" s="36"/>
      <c r="T361" s="98"/>
      <c r="U361" s="37"/>
      <c r="V361" s="37"/>
      <c r="W361" s="38"/>
      <c r="X361" s="38"/>
      <c r="Y361" s="38"/>
      <c r="Z361" s="35"/>
      <c r="AA361" s="40"/>
      <c r="AB361" s="41"/>
      <c r="AC361" s="42"/>
      <c r="AD361" s="34"/>
      <c r="AE361" s="39"/>
      <c r="AF361" s="39"/>
      <c r="AG361" s="39"/>
      <c r="AH361" s="34"/>
      <c r="AI361" s="39"/>
      <c r="AJ361" s="39"/>
      <c r="AK361" s="43"/>
      <c r="AL361" s="38"/>
      <c r="AM361" s="40"/>
      <c r="AN361" s="40"/>
      <c r="AO361" s="40"/>
      <c r="AP361" s="40"/>
      <c r="AQ361" s="39"/>
      <c r="AR361" s="39"/>
      <c r="AS361" s="39"/>
      <c r="AT361" s="39"/>
      <c r="AU361" s="39"/>
    </row>
    <row r="362" spans="1:47" s="26" customFormat="1" ht="39" customHeight="1" x14ac:dyDescent="0.25">
      <c r="A362" s="65" t="e">
        <f>VLOOKUP(D362,'Active-Bldg List ref'!$A:$E,4,FALSE)</f>
        <v>#N/A</v>
      </c>
      <c r="B362" s="65" t="e">
        <f>VLOOKUP(D362,'Active-Bldg List ref'!$A:$E,5,FALSE)</f>
        <v>#N/A</v>
      </c>
      <c r="C362" s="65" t="e">
        <f>VLOOKUP(D362,'Active-Bldg List ref'!$A:$B,2,FALSE)</f>
        <v>#N/A</v>
      </c>
      <c r="D362" s="65" t="e">
        <f>INDEX('Active-Bldg List ref'!$A:$A,MATCH(R362,'Active-Bldg List ref'!$C:$C,0))</f>
        <v>#N/A</v>
      </c>
      <c r="E362" s="65" t="e">
        <f>INDEX('Equip Group &amp; Type ref'!D:D,MATCH(U362,'Equip Group &amp; Type ref'!E:E,0))</f>
        <v>#N/A</v>
      </c>
      <c r="F362" s="66" t="e">
        <f>INDEX('Equip Group &amp; Type ref'!F:F,MATCH(V362,'Equip Group &amp; Type ref'!G:G,0))</f>
        <v>#N/A</v>
      </c>
      <c r="G362" s="83"/>
      <c r="H362" s="69" t="e">
        <f>INDEX('Equip Group &amp; Type ref'!$F:$H,MATCH(F362,'Equip Group &amp; Type ref'!$F:$F,0),MATCH(A362,'Equip Group &amp; Type ref'!$2:$2,0))</f>
        <v>#N/A</v>
      </c>
      <c r="I362" s="70" t="e">
        <f>VLOOKUP(F362,'Equip Group &amp; Type ref'!F:H,6,FALSE)</f>
        <v>#N/A</v>
      </c>
      <c r="J362" s="71" t="e">
        <f>CONCATENATE(D362,":",VLOOKUP(F362,'Equip Group &amp; Type ref'!F:G,2,FALSE),":",$W362)</f>
        <v>#N/A</v>
      </c>
      <c r="K362" s="84" t="e">
        <f t="shared" si="15"/>
        <v>#N/A</v>
      </c>
      <c r="L362" s="70" t="e">
        <f>INDEX('MFR_List ref'!$A:$A,MATCH($Z362,'MFR_List ref'!$B:$B,0))</f>
        <v>#N/A</v>
      </c>
      <c r="M362" s="76" t="e">
        <f t="shared" si="14"/>
        <v>#N/A</v>
      </c>
      <c r="N362" s="78"/>
      <c r="O362" s="85"/>
      <c r="P362" s="86"/>
      <c r="Q362" s="74"/>
      <c r="R362" s="35"/>
      <c r="S362" s="36"/>
      <c r="T362" s="98"/>
      <c r="U362" s="37"/>
      <c r="V362" s="37"/>
      <c r="W362" s="38"/>
      <c r="X362" s="38"/>
      <c r="Y362" s="38"/>
      <c r="Z362" s="35"/>
      <c r="AA362" s="40"/>
      <c r="AB362" s="41"/>
      <c r="AC362" s="42"/>
      <c r="AD362" s="34"/>
      <c r="AE362" s="39"/>
      <c r="AF362" s="39"/>
      <c r="AG362" s="39"/>
      <c r="AH362" s="34"/>
      <c r="AI362" s="39"/>
      <c r="AJ362" s="39"/>
      <c r="AK362" s="43"/>
      <c r="AL362" s="38"/>
      <c r="AM362" s="40"/>
      <c r="AN362" s="40"/>
      <c r="AO362" s="40"/>
      <c r="AP362" s="40"/>
      <c r="AQ362" s="39"/>
      <c r="AR362" s="39"/>
      <c r="AS362" s="39"/>
      <c r="AT362" s="39"/>
      <c r="AU362" s="39"/>
    </row>
    <row r="363" spans="1:47" s="26" customFormat="1" ht="39" customHeight="1" x14ac:dyDescent="0.25">
      <c r="A363" s="65" t="e">
        <f>VLOOKUP(D363,'Active-Bldg List ref'!$A:$E,4,FALSE)</f>
        <v>#N/A</v>
      </c>
      <c r="B363" s="65" t="e">
        <f>VLOOKUP(D363,'Active-Bldg List ref'!$A:$E,5,FALSE)</f>
        <v>#N/A</v>
      </c>
      <c r="C363" s="65" t="e">
        <f>VLOOKUP(D363,'Active-Bldg List ref'!$A:$B,2,FALSE)</f>
        <v>#N/A</v>
      </c>
      <c r="D363" s="65" t="e">
        <f>INDEX('Active-Bldg List ref'!$A:$A,MATCH(R363,'Active-Bldg List ref'!$C:$C,0))</f>
        <v>#N/A</v>
      </c>
      <c r="E363" s="65" t="e">
        <f>INDEX('Equip Group &amp; Type ref'!D:D,MATCH(U363,'Equip Group &amp; Type ref'!E:E,0))</f>
        <v>#N/A</v>
      </c>
      <c r="F363" s="66" t="e">
        <f>INDEX('Equip Group &amp; Type ref'!F:F,MATCH(V363,'Equip Group &amp; Type ref'!G:G,0))</f>
        <v>#N/A</v>
      </c>
      <c r="G363" s="83"/>
      <c r="H363" s="69" t="e">
        <f>INDEX('Equip Group &amp; Type ref'!$F:$H,MATCH(F363,'Equip Group &amp; Type ref'!$F:$F,0),MATCH(A363,'Equip Group &amp; Type ref'!$2:$2,0))</f>
        <v>#N/A</v>
      </c>
      <c r="I363" s="70" t="e">
        <f>VLOOKUP(F363,'Equip Group &amp; Type ref'!F:H,6,FALSE)</f>
        <v>#N/A</v>
      </c>
      <c r="J363" s="71" t="e">
        <f>CONCATENATE(D363,":",VLOOKUP(F363,'Equip Group &amp; Type ref'!F:G,2,FALSE),":",$W363)</f>
        <v>#N/A</v>
      </c>
      <c r="K363" s="84" t="e">
        <f t="shared" si="15"/>
        <v>#N/A</v>
      </c>
      <c r="L363" s="70" t="e">
        <f>INDEX('MFR_List ref'!$A:$A,MATCH($Z363,'MFR_List ref'!$B:$B,0))</f>
        <v>#N/A</v>
      </c>
      <c r="M363" s="76" t="e">
        <f t="shared" si="14"/>
        <v>#N/A</v>
      </c>
      <c r="N363" s="78"/>
      <c r="O363" s="85"/>
      <c r="P363" s="86"/>
      <c r="Q363" s="74"/>
      <c r="R363" s="35"/>
      <c r="S363" s="36"/>
      <c r="T363" s="98"/>
      <c r="U363" s="37"/>
      <c r="V363" s="37"/>
      <c r="W363" s="38"/>
      <c r="X363" s="38"/>
      <c r="Y363" s="38"/>
      <c r="Z363" s="35"/>
      <c r="AA363" s="40"/>
      <c r="AB363" s="41"/>
      <c r="AC363" s="42"/>
      <c r="AD363" s="34"/>
      <c r="AE363" s="39"/>
      <c r="AF363" s="39"/>
      <c r="AG363" s="39"/>
      <c r="AH363" s="34"/>
      <c r="AI363" s="39"/>
      <c r="AJ363" s="39"/>
      <c r="AK363" s="43"/>
      <c r="AL363" s="38"/>
      <c r="AM363" s="40"/>
      <c r="AN363" s="40"/>
      <c r="AO363" s="40"/>
      <c r="AP363" s="40"/>
      <c r="AQ363" s="39"/>
      <c r="AR363" s="39"/>
      <c r="AS363" s="39"/>
      <c r="AT363" s="39"/>
      <c r="AU363" s="39"/>
    </row>
    <row r="364" spans="1:47" s="26" customFormat="1" ht="39" customHeight="1" x14ac:dyDescent="0.25">
      <c r="A364" s="65" t="e">
        <f>VLOOKUP(D364,'Active-Bldg List ref'!$A:$E,4,FALSE)</f>
        <v>#N/A</v>
      </c>
      <c r="B364" s="65" t="e">
        <f>VLOOKUP(D364,'Active-Bldg List ref'!$A:$E,5,FALSE)</f>
        <v>#N/A</v>
      </c>
      <c r="C364" s="65" t="e">
        <f>VLOOKUP(D364,'Active-Bldg List ref'!$A:$B,2,FALSE)</f>
        <v>#N/A</v>
      </c>
      <c r="D364" s="65" t="e">
        <f>INDEX('Active-Bldg List ref'!$A:$A,MATCH(R364,'Active-Bldg List ref'!$C:$C,0))</f>
        <v>#N/A</v>
      </c>
      <c r="E364" s="65" t="e">
        <f>INDEX('Equip Group &amp; Type ref'!D:D,MATCH(U364,'Equip Group &amp; Type ref'!E:E,0))</f>
        <v>#N/A</v>
      </c>
      <c r="F364" s="66" t="e">
        <f>INDEX('Equip Group &amp; Type ref'!F:F,MATCH(V364,'Equip Group &amp; Type ref'!G:G,0))</f>
        <v>#N/A</v>
      </c>
      <c r="G364" s="83"/>
      <c r="H364" s="69" t="e">
        <f>INDEX('Equip Group &amp; Type ref'!$F:$H,MATCH(F364,'Equip Group &amp; Type ref'!$F:$F,0),MATCH(A364,'Equip Group &amp; Type ref'!$2:$2,0))</f>
        <v>#N/A</v>
      </c>
      <c r="I364" s="70" t="e">
        <f>VLOOKUP(F364,'Equip Group &amp; Type ref'!F:H,6,FALSE)</f>
        <v>#N/A</v>
      </c>
      <c r="J364" s="71" t="e">
        <f>CONCATENATE(D364,":",VLOOKUP(F364,'Equip Group &amp; Type ref'!F:G,2,FALSE),":",$W364)</f>
        <v>#N/A</v>
      </c>
      <c r="K364" s="84" t="e">
        <f t="shared" si="15"/>
        <v>#N/A</v>
      </c>
      <c r="L364" s="70" t="e">
        <f>INDEX('MFR_List ref'!$A:$A,MATCH($Z364,'MFR_List ref'!$B:$B,0))</f>
        <v>#N/A</v>
      </c>
      <c r="M364" s="76" t="e">
        <f t="shared" si="14"/>
        <v>#N/A</v>
      </c>
      <c r="N364" s="78"/>
      <c r="O364" s="85"/>
      <c r="P364" s="86"/>
      <c r="Q364" s="74"/>
      <c r="R364" s="35"/>
      <c r="S364" s="36"/>
      <c r="T364" s="98"/>
      <c r="U364" s="37"/>
      <c r="V364" s="37"/>
      <c r="W364" s="38"/>
      <c r="X364" s="38"/>
      <c r="Y364" s="38"/>
      <c r="Z364" s="35"/>
      <c r="AA364" s="40"/>
      <c r="AB364" s="41"/>
      <c r="AC364" s="42"/>
      <c r="AD364" s="34"/>
      <c r="AE364" s="39"/>
      <c r="AF364" s="39"/>
      <c r="AG364" s="39"/>
      <c r="AH364" s="34"/>
      <c r="AI364" s="39"/>
      <c r="AJ364" s="39"/>
      <c r="AK364" s="43"/>
      <c r="AL364" s="38"/>
      <c r="AM364" s="40"/>
      <c r="AN364" s="40"/>
      <c r="AO364" s="40"/>
      <c r="AP364" s="40"/>
      <c r="AQ364" s="39"/>
      <c r="AR364" s="39"/>
      <c r="AS364" s="39"/>
      <c r="AT364" s="39"/>
      <c r="AU364" s="39"/>
    </row>
    <row r="365" spans="1:47" s="26" customFormat="1" ht="39" customHeight="1" x14ac:dyDescent="0.25">
      <c r="A365" s="65" t="e">
        <f>VLOOKUP(D365,'Active-Bldg List ref'!$A:$E,4,FALSE)</f>
        <v>#N/A</v>
      </c>
      <c r="B365" s="65" t="e">
        <f>VLOOKUP(D365,'Active-Bldg List ref'!$A:$E,5,FALSE)</f>
        <v>#N/A</v>
      </c>
      <c r="C365" s="65" t="e">
        <f>VLOOKUP(D365,'Active-Bldg List ref'!$A:$B,2,FALSE)</f>
        <v>#N/A</v>
      </c>
      <c r="D365" s="65" t="e">
        <f>INDEX('Active-Bldg List ref'!$A:$A,MATCH(R365,'Active-Bldg List ref'!$C:$C,0))</f>
        <v>#N/A</v>
      </c>
      <c r="E365" s="65" t="e">
        <f>INDEX('Equip Group &amp; Type ref'!D:D,MATCH(U365,'Equip Group &amp; Type ref'!E:E,0))</f>
        <v>#N/A</v>
      </c>
      <c r="F365" s="66" t="e">
        <f>INDEX('Equip Group &amp; Type ref'!F:F,MATCH(V365,'Equip Group &amp; Type ref'!G:G,0))</f>
        <v>#N/A</v>
      </c>
      <c r="G365" s="83"/>
      <c r="H365" s="69" t="e">
        <f>INDEX('Equip Group &amp; Type ref'!$F:$H,MATCH(F365,'Equip Group &amp; Type ref'!$F:$F,0),MATCH(A365,'Equip Group &amp; Type ref'!$2:$2,0))</f>
        <v>#N/A</v>
      </c>
      <c r="I365" s="70" t="e">
        <f>VLOOKUP(F365,'Equip Group &amp; Type ref'!F:H,6,FALSE)</f>
        <v>#N/A</v>
      </c>
      <c r="J365" s="71" t="e">
        <f>CONCATENATE(D365,":",VLOOKUP(F365,'Equip Group &amp; Type ref'!F:G,2,FALSE),":",$W365)</f>
        <v>#N/A</v>
      </c>
      <c r="K365" s="84" t="e">
        <f t="shared" si="15"/>
        <v>#N/A</v>
      </c>
      <c r="L365" s="70" t="e">
        <f>INDEX('MFR_List ref'!$A:$A,MATCH($Z365,'MFR_List ref'!$B:$B,0))</f>
        <v>#N/A</v>
      </c>
      <c r="M365" s="76" t="e">
        <f t="shared" si="14"/>
        <v>#N/A</v>
      </c>
      <c r="N365" s="78"/>
      <c r="O365" s="85"/>
      <c r="P365" s="86"/>
      <c r="Q365" s="74"/>
      <c r="R365" s="35"/>
      <c r="S365" s="36"/>
      <c r="T365" s="98"/>
      <c r="U365" s="37"/>
      <c r="V365" s="37"/>
      <c r="W365" s="38"/>
      <c r="X365" s="38"/>
      <c r="Y365" s="38"/>
      <c r="Z365" s="35"/>
      <c r="AA365" s="40"/>
      <c r="AB365" s="41"/>
      <c r="AC365" s="42"/>
      <c r="AD365" s="34"/>
      <c r="AE365" s="39"/>
      <c r="AF365" s="39"/>
      <c r="AG365" s="39"/>
      <c r="AH365" s="34"/>
      <c r="AI365" s="39"/>
      <c r="AJ365" s="39"/>
      <c r="AK365" s="43"/>
      <c r="AL365" s="38"/>
      <c r="AM365" s="40"/>
      <c r="AN365" s="40"/>
      <c r="AO365" s="40"/>
      <c r="AP365" s="40"/>
      <c r="AQ365" s="39"/>
      <c r="AR365" s="39"/>
      <c r="AS365" s="39"/>
      <c r="AT365" s="39"/>
      <c r="AU365" s="39"/>
    </row>
    <row r="366" spans="1:47" s="26" customFormat="1" ht="39" customHeight="1" x14ac:dyDescent="0.25">
      <c r="A366" s="65" t="e">
        <f>VLOOKUP(D366,'Active-Bldg List ref'!$A:$E,4,FALSE)</f>
        <v>#N/A</v>
      </c>
      <c r="B366" s="65" t="e">
        <f>VLOOKUP(D366,'Active-Bldg List ref'!$A:$E,5,FALSE)</f>
        <v>#N/A</v>
      </c>
      <c r="C366" s="65" t="e">
        <f>VLOOKUP(D366,'Active-Bldg List ref'!$A:$B,2,FALSE)</f>
        <v>#N/A</v>
      </c>
      <c r="D366" s="65" t="e">
        <f>INDEX('Active-Bldg List ref'!$A:$A,MATCH(R366,'Active-Bldg List ref'!$C:$C,0))</f>
        <v>#N/A</v>
      </c>
      <c r="E366" s="65" t="e">
        <f>INDEX('Equip Group &amp; Type ref'!D:D,MATCH(U366,'Equip Group &amp; Type ref'!E:E,0))</f>
        <v>#N/A</v>
      </c>
      <c r="F366" s="66" t="e">
        <f>INDEX('Equip Group &amp; Type ref'!F:F,MATCH(V366,'Equip Group &amp; Type ref'!G:G,0))</f>
        <v>#N/A</v>
      </c>
      <c r="G366" s="83"/>
      <c r="H366" s="69" t="e">
        <f>INDEX('Equip Group &amp; Type ref'!$F:$H,MATCH(F366,'Equip Group &amp; Type ref'!$F:$F,0),MATCH(A366,'Equip Group &amp; Type ref'!$2:$2,0))</f>
        <v>#N/A</v>
      </c>
      <c r="I366" s="70" t="e">
        <f>VLOOKUP(F366,'Equip Group &amp; Type ref'!F:H,6,FALSE)</f>
        <v>#N/A</v>
      </c>
      <c r="J366" s="71" t="e">
        <f>CONCATENATE(D366,":",VLOOKUP(F366,'Equip Group &amp; Type ref'!F:G,2,FALSE),":",$W366)</f>
        <v>#N/A</v>
      </c>
      <c r="K366" s="84" t="e">
        <f t="shared" si="15"/>
        <v>#N/A</v>
      </c>
      <c r="L366" s="70" t="e">
        <f>INDEX('MFR_List ref'!$A:$A,MATCH($Z366,'MFR_List ref'!$B:$B,0))</f>
        <v>#N/A</v>
      </c>
      <c r="M366" s="76" t="e">
        <f t="shared" si="14"/>
        <v>#N/A</v>
      </c>
      <c r="N366" s="78"/>
      <c r="O366" s="85"/>
      <c r="P366" s="86"/>
      <c r="Q366" s="74"/>
      <c r="R366" s="35"/>
      <c r="S366" s="36"/>
      <c r="T366" s="98"/>
      <c r="U366" s="37"/>
      <c r="V366" s="37"/>
      <c r="W366" s="38"/>
      <c r="X366" s="38"/>
      <c r="Y366" s="38"/>
      <c r="Z366" s="35"/>
      <c r="AA366" s="40"/>
      <c r="AB366" s="41"/>
      <c r="AC366" s="42"/>
      <c r="AD366" s="34"/>
      <c r="AE366" s="39"/>
      <c r="AF366" s="39"/>
      <c r="AG366" s="39"/>
      <c r="AH366" s="34"/>
      <c r="AI366" s="39"/>
      <c r="AJ366" s="39"/>
      <c r="AK366" s="43"/>
      <c r="AL366" s="38"/>
      <c r="AM366" s="40"/>
      <c r="AN366" s="40"/>
      <c r="AO366" s="40"/>
      <c r="AP366" s="40"/>
      <c r="AQ366" s="39"/>
      <c r="AR366" s="39"/>
      <c r="AS366" s="39"/>
      <c r="AT366" s="39"/>
      <c r="AU366" s="39"/>
    </row>
    <row r="367" spans="1:47" s="26" customFormat="1" ht="39" customHeight="1" x14ac:dyDescent="0.25">
      <c r="A367" s="65" t="e">
        <f>VLOOKUP(D367,'Active-Bldg List ref'!$A:$E,4,FALSE)</f>
        <v>#N/A</v>
      </c>
      <c r="B367" s="65" t="e">
        <f>VLOOKUP(D367,'Active-Bldg List ref'!$A:$E,5,FALSE)</f>
        <v>#N/A</v>
      </c>
      <c r="C367" s="65" t="e">
        <f>VLOOKUP(D367,'Active-Bldg List ref'!$A:$B,2,FALSE)</f>
        <v>#N/A</v>
      </c>
      <c r="D367" s="65" t="e">
        <f>INDEX('Active-Bldg List ref'!$A:$A,MATCH(R367,'Active-Bldg List ref'!$C:$C,0))</f>
        <v>#N/A</v>
      </c>
      <c r="E367" s="65" t="e">
        <f>INDEX('Equip Group &amp; Type ref'!D:D,MATCH(U367,'Equip Group &amp; Type ref'!E:E,0))</f>
        <v>#N/A</v>
      </c>
      <c r="F367" s="66" t="e">
        <f>INDEX('Equip Group &amp; Type ref'!F:F,MATCH(V367,'Equip Group &amp; Type ref'!G:G,0))</f>
        <v>#N/A</v>
      </c>
      <c r="G367" s="83"/>
      <c r="H367" s="69" t="e">
        <f>INDEX('Equip Group &amp; Type ref'!$F:$H,MATCH(F367,'Equip Group &amp; Type ref'!$F:$F,0),MATCH(A367,'Equip Group &amp; Type ref'!$2:$2,0))</f>
        <v>#N/A</v>
      </c>
      <c r="I367" s="70" t="e">
        <f>VLOOKUP(F367,'Equip Group &amp; Type ref'!F:H,6,FALSE)</f>
        <v>#N/A</v>
      </c>
      <c r="J367" s="71" t="e">
        <f>CONCATENATE(D367,":",VLOOKUP(F367,'Equip Group &amp; Type ref'!F:G,2,FALSE),":",$W367)</f>
        <v>#N/A</v>
      </c>
      <c r="K367" s="84" t="e">
        <f t="shared" si="15"/>
        <v>#N/A</v>
      </c>
      <c r="L367" s="70" t="e">
        <f>INDEX('MFR_List ref'!$A:$A,MATCH($Z367,'MFR_List ref'!$B:$B,0))</f>
        <v>#N/A</v>
      </c>
      <c r="M367" s="76" t="e">
        <f t="shared" si="14"/>
        <v>#N/A</v>
      </c>
      <c r="N367" s="78"/>
      <c r="O367" s="85"/>
      <c r="P367" s="86"/>
      <c r="Q367" s="74"/>
      <c r="R367" s="35"/>
      <c r="S367" s="36"/>
      <c r="T367" s="98"/>
      <c r="U367" s="37"/>
      <c r="V367" s="37"/>
      <c r="W367" s="38"/>
      <c r="X367" s="38"/>
      <c r="Y367" s="38"/>
      <c r="Z367" s="35"/>
      <c r="AA367" s="40"/>
      <c r="AB367" s="41"/>
      <c r="AC367" s="42"/>
      <c r="AD367" s="34"/>
      <c r="AE367" s="39"/>
      <c r="AF367" s="39"/>
      <c r="AG367" s="39"/>
      <c r="AH367" s="34"/>
      <c r="AI367" s="39"/>
      <c r="AJ367" s="39"/>
      <c r="AK367" s="43"/>
      <c r="AL367" s="38"/>
      <c r="AM367" s="40"/>
      <c r="AN367" s="40"/>
      <c r="AO367" s="40"/>
      <c r="AP367" s="40"/>
      <c r="AQ367" s="39"/>
      <c r="AR367" s="39"/>
      <c r="AS367" s="39"/>
      <c r="AT367" s="39"/>
      <c r="AU367" s="39"/>
    </row>
    <row r="368" spans="1:47" s="26" customFormat="1" ht="39" customHeight="1" x14ac:dyDescent="0.25">
      <c r="A368" s="65" t="e">
        <f>VLOOKUP(D368,'Active-Bldg List ref'!$A:$E,4,FALSE)</f>
        <v>#N/A</v>
      </c>
      <c r="B368" s="65" t="e">
        <f>VLOOKUP(D368,'Active-Bldg List ref'!$A:$E,5,FALSE)</f>
        <v>#N/A</v>
      </c>
      <c r="C368" s="65" t="e">
        <f>VLOOKUP(D368,'Active-Bldg List ref'!$A:$B,2,FALSE)</f>
        <v>#N/A</v>
      </c>
      <c r="D368" s="65" t="e">
        <f>INDEX('Active-Bldg List ref'!$A:$A,MATCH(R368,'Active-Bldg List ref'!$C:$C,0))</f>
        <v>#N/A</v>
      </c>
      <c r="E368" s="65" t="e">
        <f>INDEX('Equip Group &amp; Type ref'!D:D,MATCH(U368,'Equip Group &amp; Type ref'!E:E,0))</f>
        <v>#N/A</v>
      </c>
      <c r="F368" s="66" t="e">
        <f>INDEX('Equip Group &amp; Type ref'!F:F,MATCH(V368,'Equip Group &amp; Type ref'!G:G,0))</f>
        <v>#N/A</v>
      </c>
      <c r="G368" s="83"/>
      <c r="H368" s="69" t="e">
        <f>INDEX('Equip Group &amp; Type ref'!$F:$H,MATCH(F368,'Equip Group &amp; Type ref'!$F:$F,0),MATCH(A368,'Equip Group &amp; Type ref'!$2:$2,0))</f>
        <v>#N/A</v>
      </c>
      <c r="I368" s="70" t="e">
        <f>VLOOKUP(F368,'Equip Group &amp; Type ref'!F:H,6,FALSE)</f>
        <v>#N/A</v>
      </c>
      <c r="J368" s="71" t="e">
        <f>CONCATENATE(D368,":",VLOOKUP(F368,'Equip Group &amp; Type ref'!F:G,2,FALSE),":",$W368)</f>
        <v>#N/A</v>
      </c>
      <c r="K368" s="84" t="e">
        <f t="shared" si="15"/>
        <v>#N/A</v>
      </c>
      <c r="L368" s="70" t="e">
        <f>INDEX('MFR_List ref'!$A:$A,MATCH($Z368,'MFR_List ref'!$B:$B,0))</f>
        <v>#N/A</v>
      </c>
      <c r="M368" s="76" t="e">
        <f t="shared" si="14"/>
        <v>#N/A</v>
      </c>
      <c r="N368" s="78"/>
      <c r="O368" s="85"/>
      <c r="P368" s="86"/>
      <c r="Q368" s="74"/>
      <c r="R368" s="35"/>
      <c r="S368" s="36"/>
      <c r="T368" s="98"/>
      <c r="U368" s="37"/>
      <c r="V368" s="37"/>
      <c r="W368" s="38"/>
      <c r="X368" s="38"/>
      <c r="Y368" s="38"/>
      <c r="Z368" s="35"/>
      <c r="AA368" s="40"/>
      <c r="AB368" s="41"/>
      <c r="AC368" s="42"/>
      <c r="AD368" s="34"/>
      <c r="AE368" s="39"/>
      <c r="AF368" s="39"/>
      <c r="AG368" s="39"/>
      <c r="AH368" s="34"/>
      <c r="AI368" s="39"/>
      <c r="AJ368" s="39"/>
      <c r="AK368" s="43"/>
      <c r="AL368" s="38"/>
      <c r="AM368" s="40"/>
      <c r="AN368" s="40"/>
      <c r="AO368" s="40"/>
      <c r="AP368" s="40"/>
      <c r="AQ368" s="39"/>
      <c r="AR368" s="39"/>
      <c r="AS368" s="39"/>
      <c r="AT368" s="39"/>
      <c r="AU368" s="39"/>
    </row>
    <row r="369" spans="1:47" s="26" customFormat="1" ht="39" customHeight="1" x14ac:dyDescent="0.25">
      <c r="A369" s="65" t="e">
        <f>VLOOKUP(D369,'Active-Bldg List ref'!$A:$E,4,FALSE)</f>
        <v>#N/A</v>
      </c>
      <c r="B369" s="65" t="e">
        <f>VLOOKUP(D369,'Active-Bldg List ref'!$A:$E,5,FALSE)</f>
        <v>#N/A</v>
      </c>
      <c r="C369" s="65" t="e">
        <f>VLOOKUP(D369,'Active-Bldg List ref'!$A:$B,2,FALSE)</f>
        <v>#N/A</v>
      </c>
      <c r="D369" s="65" t="e">
        <f>INDEX('Active-Bldg List ref'!$A:$A,MATCH(R369,'Active-Bldg List ref'!$C:$C,0))</f>
        <v>#N/A</v>
      </c>
      <c r="E369" s="65" t="e">
        <f>INDEX('Equip Group &amp; Type ref'!D:D,MATCH(U369,'Equip Group &amp; Type ref'!E:E,0))</f>
        <v>#N/A</v>
      </c>
      <c r="F369" s="66" t="e">
        <f>INDEX('Equip Group &amp; Type ref'!F:F,MATCH(V369,'Equip Group &amp; Type ref'!G:G,0))</f>
        <v>#N/A</v>
      </c>
      <c r="G369" s="83"/>
      <c r="H369" s="69" t="e">
        <f>INDEX('Equip Group &amp; Type ref'!$F:$H,MATCH(F369,'Equip Group &amp; Type ref'!$F:$F,0),MATCH(A369,'Equip Group &amp; Type ref'!$2:$2,0))</f>
        <v>#N/A</v>
      </c>
      <c r="I369" s="70" t="e">
        <f>VLOOKUP(F369,'Equip Group &amp; Type ref'!F:H,6,FALSE)</f>
        <v>#N/A</v>
      </c>
      <c r="J369" s="71" t="e">
        <f>CONCATENATE(D369,":",VLOOKUP(F369,'Equip Group &amp; Type ref'!F:G,2,FALSE),":",$W369)</f>
        <v>#N/A</v>
      </c>
      <c r="K369" s="84" t="e">
        <f t="shared" si="15"/>
        <v>#N/A</v>
      </c>
      <c r="L369" s="70" t="e">
        <f>INDEX('MFR_List ref'!$A:$A,MATCH($Z369,'MFR_List ref'!$B:$B,0))</f>
        <v>#N/A</v>
      </c>
      <c r="M369" s="76" t="e">
        <f t="shared" si="14"/>
        <v>#N/A</v>
      </c>
      <c r="N369" s="78"/>
      <c r="O369" s="85"/>
      <c r="P369" s="86"/>
      <c r="Q369" s="74"/>
      <c r="R369" s="35"/>
      <c r="S369" s="36"/>
      <c r="T369" s="98"/>
      <c r="U369" s="37"/>
      <c r="V369" s="37"/>
      <c r="W369" s="38"/>
      <c r="X369" s="38"/>
      <c r="Y369" s="38"/>
      <c r="Z369" s="35"/>
      <c r="AA369" s="40"/>
      <c r="AB369" s="41"/>
      <c r="AC369" s="42"/>
      <c r="AD369" s="34"/>
      <c r="AE369" s="39"/>
      <c r="AF369" s="39"/>
      <c r="AG369" s="39"/>
      <c r="AH369" s="34"/>
      <c r="AI369" s="39"/>
      <c r="AJ369" s="39"/>
      <c r="AK369" s="43"/>
      <c r="AL369" s="38"/>
      <c r="AM369" s="40"/>
      <c r="AN369" s="40"/>
      <c r="AO369" s="40"/>
      <c r="AP369" s="40"/>
      <c r="AQ369" s="39"/>
      <c r="AR369" s="39"/>
      <c r="AS369" s="39"/>
      <c r="AT369" s="39"/>
      <c r="AU369" s="39"/>
    </row>
    <row r="370" spans="1:47" s="26" customFormat="1" ht="39" customHeight="1" x14ac:dyDescent="0.25">
      <c r="A370" s="65" t="e">
        <f>VLOOKUP(D370,'Active-Bldg List ref'!$A:$E,4,FALSE)</f>
        <v>#N/A</v>
      </c>
      <c r="B370" s="65" t="e">
        <f>VLOOKUP(D370,'Active-Bldg List ref'!$A:$E,5,FALSE)</f>
        <v>#N/A</v>
      </c>
      <c r="C370" s="65" t="e">
        <f>VLOOKUP(D370,'Active-Bldg List ref'!$A:$B,2,FALSE)</f>
        <v>#N/A</v>
      </c>
      <c r="D370" s="65" t="e">
        <f>INDEX('Active-Bldg List ref'!$A:$A,MATCH(R370,'Active-Bldg List ref'!$C:$C,0))</f>
        <v>#N/A</v>
      </c>
      <c r="E370" s="65" t="e">
        <f>INDEX('Equip Group &amp; Type ref'!D:D,MATCH(U370,'Equip Group &amp; Type ref'!E:E,0))</f>
        <v>#N/A</v>
      </c>
      <c r="F370" s="66" t="e">
        <f>INDEX('Equip Group &amp; Type ref'!F:F,MATCH(V370,'Equip Group &amp; Type ref'!G:G,0))</f>
        <v>#N/A</v>
      </c>
      <c r="G370" s="83"/>
      <c r="H370" s="69" t="e">
        <f>INDEX('Equip Group &amp; Type ref'!$F:$H,MATCH(F370,'Equip Group &amp; Type ref'!$F:$F,0),MATCH(A370,'Equip Group &amp; Type ref'!$2:$2,0))</f>
        <v>#N/A</v>
      </c>
      <c r="I370" s="70" t="e">
        <f>VLOOKUP(F370,'Equip Group &amp; Type ref'!F:H,6,FALSE)</f>
        <v>#N/A</v>
      </c>
      <c r="J370" s="71" t="e">
        <f>CONCATENATE(D370,":",VLOOKUP(F370,'Equip Group &amp; Type ref'!F:G,2,FALSE),":",$W370)</f>
        <v>#N/A</v>
      </c>
      <c r="K370" s="84" t="e">
        <f t="shared" si="15"/>
        <v>#N/A</v>
      </c>
      <c r="L370" s="70" t="e">
        <f>INDEX('MFR_List ref'!$A:$A,MATCH($Z370,'MFR_List ref'!$B:$B,0))</f>
        <v>#N/A</v>
      </c>
      <c r="M370" s="76" t="e">
        <f t="shared" si="14"/>
        <v>#N/A</v>
      </c>
      <c r="N370" s="78"/>
      <c r="O370" s="85"/>
      <c r="P370" s="86"/>
      <c r="Q370" s="74"/>
      <c r="R370" s="35"/>
      <c r="S370" s="36"/>
      <c r="T370" s="98"/>
      <c r="U370" s="37"/>
      <c r="V370" s="37"/>
      <c r="W370" s="38"/>
      <c r="X370" s="38"/>
      <c r="Y370" s="38"/>
      <c r="Z370" s="35"/>
      <c r="AA370" s="40"/>
      <c r="AB370" s="41"/>
      <c r="AC370" s="42"/>
      <c r="AD370" s="34"/>
      <c r="AE370" s="39"/>
      <c r="AF370" s="39"/>
      <c r="AG370" s="39"/>
      <c r="AH370" s="34"/>
      <c r="AI370" s="39"/>
      <c r="AJ370" s="39"/>
      <c r="AK370" s="43"/>
      <c r="AL370" s="38"/>
      <c r="AM370" s="40"/>
      <c r="AN370" s="40"/>
      <c r="AO370" s="40"/>
      <c r="AP370" s="40"/>
      <c r="AQ370" s="39"/>
      <c r="AR370" s="39"/>
      <c r="AS370" s="39"/>
      <c r="AT370" s="39"/>
      <c r="AU370" s="39"/>
    </row>
    <row r="371" spans="1:47" s="26" customFormat="1" ht="39" customHeight="1" x14ac:dyDescent="0.25">
      <c r="A371" s="65" t="e">
        <f>VLOOKUP(D371,'Active-Bldg List ref'!$A:$E,4,FALSE)</f>
        <v>#N/A</v>
      </c>
      <c r="B371" s="65" t="e">
        <f>VLOOKUP(D371,'Active-Bldg List ref'!$A:$E,5,FALSE)</f>
        <v>#N/A</v>
      </c>
      <c r="C371" s="65" t="e">
        <f>VLOOKUP(D371,'Active-Bldg List ref'!$A:$B,2,FALSE)</f>
        <v>#N/A</v>
      </c>
      <c r="D371" s="65" t="e">
        <f>INDEX('Active-Bldg List ref'!$A:$A,MATCH(R371,'Active-Bldg List ref'!$C:$C,0))</f>
        <v>#N/A</v>
      </c>
      <c r="E371" s="65" t="e">
        <f>INDEX('Equip Group &amp; Type ref'!D:D,MATCH(U371,'Equip Group &amp; Type ref'!E:E,0))</f>
        <v>#N/A</v>
      </c>
      <c r="F371" s="66" t="e">
        <f>INDEX('Equip Group &amp; Type ref'!F:F,MATCH(V371,'Equip Group &amp; Type ref'!G:G,0))</f>
        <v>#N/A</v>
      </c>
      <c r="G371" s="83"/>
      <c r="H371" s="69" t="e">
        <f>INDEX('Equip Group &amp; Type ref'!$F:$H,MATCH(F371,'Equip Group &amp; Type ref'!$F:$F,0),MATCH(A371,'Equip Group &amp; Type ref'!$2:$2,0))</f>
        <v>#N/A</v>
      </c>
      <c r="I371" s="70" t="e">
        <f>VLOOKUP(F371,'Equip Group &amp; Type ref'!F:H,6,FALSE)</f>
        <v>#N/A</v>
      </c>
      <c r="J371" s="71" t="e">
        <f>CONCATENATE(D371,":",VLOOKUP(F371,'Equip Group &amp; Type ref'!F:G,2,FALSE),":",$W371)</f>
        <v>#N/A</v>
      </c>
      <c r="K371" s="84" t="e">
        <f t="shared" si="15"/>
        <v>#N/A</v>
      </c>
      <c r="L371" s="70" t="e">
        <f>INDEX('MFR_List ref'!$A:$A,MATCH($Z371,'MFR_List ref'!$B:$B,0))</f>
        <v>#N/A</v>
      </c>
      <c r="M371" s="76" t="e">
        <f t="shared" si="14"/>
        <v>#N/A</v>
      </c>
      <c r="N371" s="78"/>
      <c r="O371" s="85"/>
      <c r="P371" s="86"/>
      <c r="Q371" s="74"/>
      <c r="R371" s="35"/>
      <c r="S371" s="36"/>
      <c r="T371" s="98"/>
      <c r="U371" s="37"/>
      <c r="V371" s="37"/>
      <c r="W371" s="38"/>
      <c r="X371" s="38"/>
      <c r="Y371" s="38"/>
      <c r="Z371" s="35"/>
      <c r="AA371" s="40"/>
      <c r="AB371" s="41"/>
      <c r="AC371" s="42"/>
      <c r="AD371" s="34"/>
      <c r="AE371" s="39"/>
      <c r="AF371" s="39"/>
      <c r="AG371" s="39"/>
      <c r="AH371" s="34"/>
      <c r="AI371" s="39"/>
      <c r="AJ371" s="39"/>
      <c r="AK371" s="43"/>
      <c r="AL371" s="38"/>
      <c r="AM371" s="40"/>
      <c r="AN371" s="40"/>
      <c r="AO371" s="40"/>
      <c r="AP371" s="40"/>
      <c r="AQ371" s="39"/>
      <c r="AR371" s="39"/>
      <c r="AS371" s="39"/>
      <c r="AT371" s="39"/>
      <c r="AU371" s="39"/>
    </row>
    <row r="372" spans="1:47" s="26" customFormat="1" ht="39" customHeight="1" x14ac:dyDescent="0.25">
      <c r="A372" s="65" t="e">
        <f>VLOOKUP(D372,'Active-Bldg List ref'!$A:$E,4,FALSE)</f>
        <v>#N/A</v>
      </c>
      <c r="B372" s="65" t="e">
        <f>VLOOKUP(D372,'Active-Bldg List ref'!$A:$E,5,FALSE)</f>
        <v>#N/A</v>
      </c>
      <c r="C372" s="65" t="e">
        <f>VLOOKUP(D372,'Active-Bldg List ref'!$A:$B,2,FALSE)</f>
        <v>#N/A</v>
      </c>
      <c r="D372" s="65" t="e">
        <f>INDEX('Active-Bldg List ref'!$A:$A,MATCH(R372,'Active-Bldg List ref'!$C:$C,0))</f>
        <v>#N/A</v>
      </c>
      <c r="E372" s="65" t="e">
        <f>INDEX('Equip Group &amp; Type ref'!D:D,MATCH(U372,'Equip Group &amp; Type ref'!E:E,0))</f>
        <v>#N/A</v>
      </c>
      <c r="F372" s="66" t="e">
        <f>INDEX('Equip Group &amp; Type ref'!F:F,MATCH(V372,'Equip Group &amp; Type ref'!G:G,0))</f>
        <v>#N/A</v>
      </c>
      <c r="G372" s="83"/>
      <c r="H372" s="69" t="e">
        <f>INDEX('Equip Group &amp; Type ref'!$F:$H,MATCH(F372,'Equip Group &amp; Type ref'!$F:$F,0),MATCH(A372,'Equip Group &amp; Type ref'!$2:$2,0))</f>
        <v>#N/A</v>
      </c>
      <c r="I372" s="70" t="e">
        <f>VLOOKUP(F372,'Equip Group &amp; Type ref'!F:H,6,FALSE)</f>
        <v>#N/A</v>
      </c>
      <c r="J372" s="71" t="e">
        <f>CONCATENATE(D372,":",VLOOKUP(F372,'Equip Group &amp; Type ref'!F:G,2,FALSE),":",$W372)</f>
        <v>#N/A</v>
      </c>
      <c r="K372" s="84" t="e">
        <f t="shared" si="15"/>
        <v>#N/A</v>
      </c>
      <c r="L372" s="70" t="e">
        <f>INDEX('MFR_List ref'!$A:$A,MATCH($Z372,'MFR_List ref'!$B:$B,0))</f>
        <v>#N/A</v>
      </c>
      <c r="M372" s="76" t="e">
        <f t="shared" si="14"/>
        <v>#N/A</v>
      </c>
      <c r="N372" s="78"/>
      <c r="O372" s="85"/>
      <c r="P372" s="86"/>
      <c r="Q372" s="74"/>
      <c r="R372" s="35"/>
      <c r="S372" s="36"/>
      <c r="T372" s="98"/>
      <c r="U372" s="37"/>
      <c r="V372" s="37"/>
      <c r="W372" s="38"/>
      <c r="X372" s="38"/>
      <c r="Y372" s="38"/>
      <c r="Z372" s="35"/>
      <c r="AA372" s="40"/>
      <c r="AB372" s="41"/>
      <c r="AC372" s="42"/>
      <c r="AD372" s="34"/>
      <c r="AE372" s="39"/>
      <c r="AF372" s="39"/>
      <c r="AG372" s="39"/>
      <c r="AH372" s="34"/>
      <c r="AI372" s="39"/>
      <c r="AJ372" s="39"/>
      <c r="AK372" s="43"/>
      <c r="AL372" s="38"/>
      <c r="AM372" s="40"/>
      <c r="AN372" s="40"/>
      <c r="AO372" s="40"/>
      <c r="AP372" s="40"/>
      <c r="AQ372" s="39"/>
      <c r="AR372" s="39"/>
      <c r="AS372" s="39"/>
      <c r="AT372" s="39"/>
      <c r="AU372" s="39"/>
    </row>
    <row r="373" spans="1:47" s="26" customFormat="1" ht="39" customHeight="1" x14ac:dyDescent="0.25">
      <c r="A373" s="65" t="e">
        <f>VLOOKUP(D373,'Active-Bldg List ref'!$A:$E,4,FALSE)</f>
        <v>#N/A</v>
      </c>
      <c r="B373" s="65" t="e">
        <f>VLOOKUP(D373,'Active-Bldg List ref'!$A:$E,5,FALSE)</f>
        <v>#N/A</v>
      </c>
      <c r="C373" s="65" t="e">
        <f>VLOOKUP(D373,'Active-Bldg List ref'!$A:$B,2,FALSE)</f>
        <v>#N/A</v>
      </c>
      <c r="D373" s="65" t="e">
        <f>INDEX('Active-Bldg List ref'!$A:$A,MATCH(R373,'Active-Bldg List ref'!$C:$C,0))</f>
        <v>#N/A</v>
      </c>
      <c r="E373" s="65" t="e">
        <f>INDEX('Equip Group &amp; Type ref'!D:D,MATCH(U373,'Equip Group &amp; Type ref'!E:E,0))</f>
        <v>#N/A</v>
      </c>
      <c r="F373" s="66" t="e">
        <f>INDEX('Equip Group &amp; Type ref'!F:F,MATCH(V373,'Equip Group &amp; Type ref'!G:G,0))</f>
        <v>#N/A</v>
      </c>
      <c r="G373" s="83"/>
      <c r="H373" s="69" t="e">
        <f>INDEX('Equip Group &amp; Type ref'!$F:$H,MATCH(F373,'Equip Group &amp; Type ref'!$F:$F,0),MATCH(A373,'Equip Group &amp; Type ref'!$2:$2,0))</f>
        <v>#N/A</v>
      </c>
      <c r="I373" s="70" t="e">
        <f>VLOOKUP(F373,'Equip Group &amp; Type ref'!F:H,6,FALSE)</f>
        <v>#N/A</v>
      </c>
      <c r="J373" s="71" t="e">
        <f>CONCATENATE(D373,":",VLOOKUP(F373,'Equip Group &amp; Type ref'!F:G,2,FALSE),":",$W373)</f>
        <v>#N/A</v>
      </c>
      <c r="K373" s="84" t="e">
        <f t="shared" si="15"/>
        <v>#N/A</v>
      </c>
      <c r="L373" s="70" t="e">
        <f>INDEX('MFR_List ref'!$A:$A,MATCH($Z373,'MFR_List ref'!$B:$B,0))</f>
        <v>#N/A</v>
      </c>
      <c r="M373" s="76" t="e">
        <f t="shared" si="14"/>
        <v>#N/A</v>
      </c>
      <c r="N373" s="78"/>
      <c r="O373" s="85"/>
      <c r="P373" s="86"/>
      <c r="Q373" s="74"/>
      <c r="R373" s="35"/>
      <c r="S373" s="36"/>
      <c r="T373" s="98"/>
      <c r="U373" s="37"/>
      <c r="V373" s="37"/>
      <c r="W373" s="38"/>
      <c r="X373" s="38"/>
      <c r="Y373" s="38"/>
      <c r="Z373" s="35"/>
      <c r="AA373" s="40"/>
      <c r="AB373" s="41"/>
      <c r="AC373" s="42"/>
      <c r="AD373" s="34"/>
      <c r="AE373" s="39"/>
      <c r="AF373" s="39"/>
      <c r="AG373" s="39"/>
      <c r="AH373" s="34"/>
      <c r="AI373" s="39"/>
      <c r="AJ373" s="39"/>
      <c r="AK373" s="43"/>
      <c r="AL373" s="38"/>
      <c r="AM373" s="40"/>
      <c r="AN373" s="40"/>
      <c r="AO373" s="40"/>
      <c r="AP373" s="40"/>
      <c r="AQ373" s="39"/>
      <c r="AR373" s="39"/>
      <c r="AS373" s="39"/>
      <c r="AT373" s="39"/>
      <c r="AU373" s="39"/>
    </row>
    <row r="374" spans="1:47" s="26" customFormat="1" ht="39" customHeight="1" x14ac:dyDescent="0.25">
      <c r="A374" s="65" t="e">
        <f>VLOOKUP(D374,'Active-Bldg List ref'!$A:$E,4,FALSE)</f>
        <v>#N/A</v>
      </c>
      <c r="B374" s="65" t="e">
        <f>VLOOKUP(D374,'Active-Bldg List ref'!$A:$E,5,FALSE)</f>
        <v>#N/A</v>
      </c>
      <c r="C374" s="65" t="e">
        <f>VLOOKUP(D374,'Active-Bldg List ref'!$A:$B,2,FALSE)</f>
        <v>#N/A</v>
      </c>
      <c r="D374" s="65" t="e">
        <f>INDEX('Active-Bldg List ref'!$A:$A,MATCH(R374,'Active-Bldg List ref'!$C:$C,0))</f>
        <v>#N/A</v>
      </c>
      <c r="E374" s="65" t="e">
        <f>INDEX('Equip Group &amp; Type ref'!D:D,MATCH(U374,'Equip Group &amp; Type ref'!E:E,0))</f>
        <v>#N/A</v>
      </c>
      <c r="F374" s="66" t="e">
        <f>INDEX('Equip Group &amp; Type ref'!F:F,MATCH(V374,'Equip Group &amp; Type ref'!G:G,0))</f>
        <v>#N/A</v>
      </c>
      <c r="G374" s="83"/>
      <c r="H374" s="69" t="e">
        <f>INDEX('Equip Group &amp; Type ref'!$F:$H,MATCH(F374,'Equip Group &amp; Type ref'!$F:$F,0),MATCH(A374,'Equip Group &amp; Type ref'!$2:$2,0))</f>
        <v>#N/A</v>
      </c>
      <c r="I374" s="70" t="e">
        <f>VLOOKUP(F374,'Equip Group &amp; Type ref'!F:H,6,FALSE)</f>
        <v>#N/A</v>
      </c>
      <c r="J374" s="71" t="e">
        <f>CONCATENATE(D374,":",VLOOKUP(F374,'Equip Group &amp; Type ref'!F:G,2,FALSE),":",$W374)</f>
        <v>#N/A</v>
      </c>
      <c r="K374" s="84" t="e">
        <f t="shared" si="15"/>
        <v>#N/A</v>
      </c>
      <c r="L374" s="70" t="e">
        <f>INDEX('MFR_List ref'!$A:$A,MATCH($Z374,'MFR_List ref'!$B:$B,0))</f>
        <v>#N/A</v>
      </c>
      <c r="M374" s="76" t="e">
        <f t="shared" si="14"/>
        <v>#N/A</v>
      </c>
      <c r="N374" s="78"/>
      <c r="O374" s="85"/>
      <c r="P374" s="86"/>
      <c r="Q374" s="74"/>
      <c r="R374" s="35"/>
      <c r="S374" s="36"/>
      <c r="T374" s="98"/>
      <c r="U374" s="37"/>
      <c r="V374" s="37"/>
      <c r="W374" s="38"/>
      <c r="X374" s="38"/>
      <c r="Y374" s="38"/>
      <c r="Z374" s="35"/>
      <c r="AA374" s="40"/>
      <c r="AB374" s="41"/>
      <c r="AC374" s="42"/>
      <c r="AD374" s="34"/>
      <c r="AE374" s="39"/>
      <c r="AF374" s="39"/>
      <c r="AG374" s="39"/>
      <c r="AH374" s="34"/>
      <c r="AI374" s="39"/>
      <c r="AJ374" s="39"/>
      <c r="AK374" s="43"/>
      <c r="AL374" s="38"/>
      <c r="AM374" s="40"/>
      <c r="AN374" s="40"/>
      <c r="AO374" s="40"/>
      <c r="AP374" s="40"/>
      <c r="AQ374" s="39"/>
      <c r="AR374" s="39"/>
      <c r="AS374" s="39"/>
      <c r="AT374" s="39"/>
      <c r="AU374" s="39"/>
    </row>
    <row r="375" spans="1:47" s="26" customFormat="1" ht="39" customHeight="1" x14ac:dyDescent="0.25">
      <c r="A375" s="65" t="e">
        <f>VLOOKUP(D375,'Active-Bldg List ref'!$A:$E,4,FALSE)</f>
        <v>#N/A</v>
      </c>
      <c r="B375" s="65" t="e">
        <f>VLOOKUP(D375,'Active-Bldg List ref'!$A:$E,5,FALSE)</f>
        <v>#N/A</v>
      </c>
      <c r="C375" s="65" t="e">
        <f>VLOOKUP(D375,'Active-Bldg List ref'!$A:$B,2,FALSE)</f>
        <v>#N/A</v>
      </c>
      <c r="D375" s="65" t="e">
        <f>INDEX('Active-Bldg List ref'!$A:$A,MATCH(R375,'Active-Bldg List ref'!$C:$C,0))</f>
        <v>#N/A</v>
      </c>
      <c r="E375" s="65" t="e">
        <f>INDEX('Equip Group &amp; Type ref'!D:D,MATCH(U375,'Equip Group &amp; Type ref'!E:E,0))</f>
        <v>#N/A</v>
      </c>
      <c r="F375" s="66" t="e">
        <f>INDEX('Equip Group &amp; Type ref'!F:F,MATCH(V375,'Equip Group &amp; Type ref'!G:G,0))</f>
        <v>#N/A</v>
      </c>
      <c r="G375" s="83"/>
      <c r="H375" s="69" t="e">
        <f>INDEX('Equip Group &amp; Type ref'!$F:$H,MATCH(F375,'Equip Group &amp; Type ref'!$F:$F,0),MATCH(A375,'Equip Group &amp; Type ref'!$2:$2,0))</f>
        <v>#N/A</v>
      </c>
      <c r="I375" s="70" t="e">
        <f>VLOOKUP(F375,'Equip Group &amp; Type ref'!F:H,6,FALSE)</f>
        <v>#N/A</v>
      </c>
      <c r="J375" s="71" t="e">
        <f>CONCATENATE(D375,":",VLOOKUP(F375,'Equip Group &amp; Type ref'!F:G,2,FALSE),":",$W375)</f>
        <v>#N/A</v>
      </c>
      <c r="K375" s="84" t="e">
        <f t="shared" si="15"/>
        <v>#N/A</v>
      </c>
      <c r="L375" s="70" t="e">
        <f>INDEX('MFR_List ref'!$A:$A,MATCH($Z375,'MFR_List ref'!$B:$B,0))</f>
        <v>#N/A</v>
      </c>
      <c r="M375" s="76" t="e">
        <f t="shared" si="14"/>
        <v>#N/A</v>
      </c>
      <c r="N375" s="78"/>
      <c r="O375" s="85"/>
      <c r="P375" s="86"/>
      <c r="Q375" s="74"/>
      <c r="R375" s="35"/>
      <c r="S375" s="36"/>
      <c r="T375" s="98"/>
      <c r="U375" s="37"/>
      <c r="V375" s="37"/>
      <c r="W375" s="38"/>
      <c r="X375" s="38"/>
      <c r="Y375" s="38"/>
      <c r="Z375" s="35"/>
      <c r="AA375" s="40"/>
      <c r="AB375" s="41"/>
      <c r="AC375" s="42"/>
      <c r="AD375" s="34"/>
      <c r="AE375" s="39"/>
      <c r="AF375" s="39"/>
      <c r="AG375" s="39"/>
      <c r="AH375" s="34"/>
      <c r="AI375" s="39"/>
      <c r="AJ375" s="39"/>
      <c r="AK375" s="43"/>
      <c r="AL375" s="38"/>
      <c r="AM375" s="40"/>
      <c r="AN375" s="40"/>
      <c r="AO375" s="40"/>
      <c r="AP375" s="40"/>
      <c r="AQ375" s="39"/>
      <c r="AR375" s="39"/>
      <c r="AS375" s="39"/>
      <c r="AT375" s="39"/>
      <c r="AU375" s="39"/>
    </row>
    <row r="376" spans="1:47" s="26" customFormat="1" ht="39" customHeight="1" x14ac:dyDescent="0.25">
      <c r="A376" s="65" t="e">
        <f>VLOOKUP(D376,'Active-Bldg List ref'!$A:$E,4,FALSE)</f>
        <v>#N/A</v>
      </c>
      <c r="B376" s="65" t="e">
        <f>VLOOKUP(D376,'Active-Bldg List ref'!$A:$E,5,FALSE)</f>
        <v>#N/A</v>
      </c>
      <c r="C376" s="65" t="e">
        <f>VLOOKUP(D376,'Active-Bldg List ref'!$A:$B,2,FALSE)</f>
        <v>#N/A</v>
      </c>
      <c r="D376" s="65" t="e">
        <f>INDEX('Active-Bldg List ref'!$A:$A,MATCH(R376,'Active-Bldg List ref'!$C:$C,0))</f>
        <v>#N/A</v>
      </c>
      <c r="E376" s="65" t="e">
        <f>INDEX('Equip Group &amp; Type ref'!D:D,MATCH(U376,'Equip Group &amp; Type ref'!E:E,0))</f>
        <v>#N/A</v>
      </c>
      <c r="F376" s="66" t="e">
        <f>INDEX('Equip Group &amp; Type ref'!F:F,MATCH(V376,'Equip Group &amp; Type ref'!G:G,0))</f>
        <v>#N/A</v>
      </c>
      <c r="G376" s="83"/>
      <c r="H376" s="69" t="e">
        <f>INDEX('Equip Group &amp; Type ref'!$F:$H,MATCH(F376,'Equip Group &amp; Type ref'!$F:$F,0),MATCH(A376,'Equip Group &amp; Type ref'!$2:$2,0))</f>
        <v>#N/A</v>
      </c>
      <c r="I376" s="70" t="e">
        <f>VLOOKUP(F376,'Equip Group &amp; Type ref'!F:H,6,FALSE)</f>
        <v>#N/A</v>
      </c>
      <c r="J376" s="71" t="e">
        <f>CONCATENATE(D376,":",VLOOKUP(F376,'Equip Group &amp; Type ref'!F:G,2,FALSE),":",$W376)</f>
        <v>#N/A</v>
      </c>
      <c r="K376" s="84" t="e">
        <f t="shared" si="15"/>
        <v>#N/A</v>
      </c>
      <c r="L376" s="70" t="e">
        <f>INDEX('MFR_List ref'!$A:$A,MATCH($Z376,'MFR_List ref'!$B:$B,0))</f>
        <v>#N/A</v>
      </c>
      <c r="M376" s="76" t="e">
        <f t="shared" si="14"/>
        <v>#N/A</v>
      </c>
      <c r="N376" s="78"/>
      <c r="O376" s="85"/>
      <c r="P376" s="86"/>
      <c r="Q376" s="74"/>
      <c r="R376" s="35"/>
      <c r="S376" s="36"/>
      <c r="T376" s="98"/>
      <c r="U376" s="37"/>
      <c r="V376" s="37"/>
      <c r="W376" s="38"/>
      <c r="X376" s="38"/>
      <c r="Y376" s="38"/>
      <c r="Z376" s="35"/>
      <c r="AA376" s="40"/>
      <c r="AB376" s="41"/>
      <c r="AC376" s="42"/>
      <c r="AD376" s="34"/>
      <c r="AE376" s="39"/>
      <c r="AF376" s="39"/>
      <c r="AG376" s="39"/>
      <c r="AH376" s="34"/>
      <c r="AI376" s="39"/>
      <c r="AJ376" s="39"/>
      <c r="AK376" s="43"/>
      <c r="AL376" s="38"/>
      <c r="AM376" s="40"/>
      <c r="AN376" s="40"/>
      <c r="AO376" s="40"/>
      <c r="AP376" s="40"/>
      <c r="AQ376" s="39"/>
      <c r="AR376" s="39"/>
      <c r="AS376" s="39"/>
      <c r="AT376" s="39"/>
      <c r="AU376" s="39"/>
    </row>
    <row r="377" spans="1:47" s="26" customFormat="1" ht="39" customHeight="1" x14ac:dyDescent="0.25">
      <c r="A377" s="65" t="e">
        <f>VLOOKUP(D377,'Active-Bldg List ref'!$A:$E,4,FALSE)</f>
        <v>#N/A</v>
      </c>
      <c r="B377" s="65" t="e">
        <f>VLOOKUP(D377,'Active-Bldg List ref'!$A:$E,5,FALSE)</f>
        <v>#N/A</v>
      </c>
      <c r="C377" s="65" t="e">
        <f>VLOOKUP(D377,'Active-Bldg List ref'!$A:$B,2,FALSE)</f>
        <v>#N/A</v>
      </c>
      <c r="D377" s="65" t="e">
        <f>INDEX('Active-Bldg List ref'!$A:$A,MATCH(R377,'Active-Bldg List ref'!$C:$C,0))</f>
        <v>#N/A</v>
      </c>
      <c r="E377" s="65" t="e">
        <f>INDEX('Equip Group &amp; Type ref'!D:D,MATCH(U377,'Equip Group &amp; Type ref'!E:E,0))</f>
        <v>#N/A</v>
      </c>
      <c r="F377" s="66" t="e">
        <f>INDEX('Equip Group &amp; Type ref'!F:F,MATCH(V377,'Equip Group &amp; Type ref'!G:G,0))</f>
        <v>#N/A</v>
      </c>
      <c r="G377" s="83"/>
      <c r="H377" s="69" t="e">
        <f>INDEX('Equip Group &amp; Type ref'!$F:$H,MATCH(F377,'Equip Group &amp; Type ref'!$F:$F,0),MATCH(A377,'Equip Group &amp; Type ref'!$2:$2,0))</f>
        <v>#N/A</v>
      </c>
      <c r="I377" s="70" t="e">
        <f>VLOOKUP(F377,'Equip Group &amp; Type ref'!F:H,6,FALSE)</f>
        <v>#N/A</v>
      </c>
      <c r="J377" s="71" t="e">
        <f>CONCATENATE(D377,":",VLOOKUP(F377,'Equip Group &amp; Type ref'!F:G,2,FALSE),":",$W377)</f>
        <v>#N/A</v>
      </c>
      <c r="K377" s="84" t="e">
        <f t="shared" si="15"/>
        <v>#N/A</v>
      </c>
      <c r="L377" s="70" t="e">
        <f>INDEX('MFR_List ref'!$A:$A,MATCH($Z377,'MFR_List ref'!$B:$B,0))</f>
        <v>#N/A</v>
      </c>
      <c r="M377" s="76" t="e">
        <f t="shared" si="14"/>
        <v>#N/A</v>
      </c>
      <c r="N377" s="78"/>
      <c r="O377" s="85"/>
      <c r="P377" s="86"/>
      <c r="Q377" s="74"/>
      <c r="R377" s="35"/>
      <c r="S377" s="36"/>
      <c r="T377" s="98"/>
      <c r="U377" s="37"/>
      <c r="V377" s="37"/>
      <c r="W377" s="38"/>
      <c r="X377" s="38"/>
      <c r="Y377" s="38"/>
      <c r="Z377" s="35"/>
      <c r="AA377" s="40"/>
      <c r="AB377" s="41"/>
      <c r="AC377" s="42"/>
      <c r="AD377" s="34"/>
      <c r="AE377" s="39"/>
      <c r="AF377" s="39"/>
      <c r="AG377" s="39"/>
      <c r="AH377" s="34"/>
      <c r="AI377" s="39"/>
      <c r="AJ377" s="39"/>
      <c r="AK377" s="43"/>
      <c r="AL377" s="38"/>
      <c r="AM377" s="40"/>
      <c r="AN377" s="40"/>
      <c r="AO377" s="40"/>
      <c r="AP377" s="40"/>
      <c r="AQ377" s="39"/>
      <c r="AR377" s="39"/>
      <c r="AS377" s="39"/>
      <c r="AT377" s="39"/>
      <c r="AU377" s="39"/>
    </row>
    <row r="378" spans="1:47" s="26" customFormat="1" ht="39" customHeight="1" x14ac:dyDescent="0.25">
      <c r="A378" s="65" t="e">
        <f>VLOOKUP(D378,'Active-Bldg List ref'!$A:$E,4,FALSE)</f>
        <v>#N/A</v>
      </c>
      <c r="B378" s="65" t="e">
        <f>VLOOKUP(D378,'Active-Bldg List ref'!$A:$E,5,FALSE)</f>
        <v>#N/A</v>
      </c>
      <c r="C378" s="65" t="e">
        <f>VLOOKUP(D378,'Active-Bldg List ref'!$A:$B,2,FALSE)</f>
        <v>#N/A</v>
      </c>
      <c r="D378" s="65" t="e">
        <f>INDEX('Active-Bldg List ref'!$A:$A,MATCH(R378,'Active-Bldg List ref'!$C:$C,0))</f>
        <v>#N/A</v>
      </c>
      <c r="E378" s="65" t="e">
        <f>INDEX('Equip Group &amp; Type ref'!D:D,MATCH(U378,'Equip Group &amp; Type ref'!E:E,0))</f>
        <v>#N/A</v>
      </c>
      <c r="F378" s="66" t="e">
        <f>INDEX('Equip Group &amp; Type ref'!F:F,MATCH(V378,'Equip Group &amp; Type ref'!G:G,0))</f>
        <v>#N/A</v>
      </c>
      <c r="G378" s="83"/>
      <c r="H378" s="69" t="e">
        <f>INDEX('Equip Group &amp; Type ref'!$F:$H,MATCH(F378,'Equip Group &amp; Type ref'!$F:$F,0),MATCH(A378,'Equip Group &amp; Type ref'!$2:$2,0))</f>
        <v>#N/A</v>
      </c>
      <c r="I378" s="70" t="e">
        <f>VLOOKUP(F378,'Equip Group &amp; Type ref'!F:H,6,FALSE)</f>
        <v>#N/A</v>
      </c>
      <c r="J378" s="71" t="e">
        <f>CONCATENATE(D378,":",VLOOKUP(F378,'Equip Group &amp; Type ref'!F:G,2,FALSE),":",$W378)</f>
        <v>#N/A</v>
      </c>
      <c r="K378" s="84" t="e">
        <f t="shared" si="15"/>
        <v>#N/A</v>
      </c>
      <c r="L378" s="70" t="e">
        <f>INDEX('MFR_List ref'!$A:$A,MATCH($Z378,'MFR_List ref'!$B:$B,0))</f>
        <v>#N/A</v>
      </c>
      <c r="M378" s="76" t="e">
        <f t="shared" si="14"/>
        <v>#N/A</v>
      </c>
      <c r="N378" s="78"/>
      <c r="O378" s="85"/>
      <c r="P378" s="86"/>
      <c r="Q378" s="74"/>
      <c r="R378" s="35"/>
      <c r="S378" s="36"/>
      <c r="T378" s="98"/>
      <c r="U378" s="37"/>
      <c r="V378" s="37"/>
      <c r="W378" s="38"/>
      <c r="X378" s="38"/>
      <c r="Y378" s="38"/>
      <c r="Z378" s="35"/>
      <c r="AA378" s="40"/>
      <c r="AB378" s="41"/>
      <c r="AC378" s="42"/>
      <c r="AD378" s="34"/>
      <c r="AE378" s="39"/>
      <c r="AF378" s="39"/>
      <c r="AG378" s="39"/>
      <c r="AH378" s="34"/>
      <c r="AI378" s="39"/>
      <c r="AJ378" s="39"/>
      <c r="AK378" s="43"/>
      <c r="AL378" s="38"/>
      <c r="AM378" s="40"/>
      <c r="AN378" s="40"/>
      <c r="AO378" s="40"/>
      <c r="AP378" s="40"/>
      <c r="AQ378" s="39"/>
      <c r="AR378" s="39"/>
      <c r="AS378" s="39"/>
      <c r="AT378" s="39"/>
      <c r="AU378" s="39"/>
    </row>
    <row r="379" spans="1:47" s="26" customFormat="1" ht="39" customHeight="1" x14ac:dyDescent="0.25">
      <c r="A379" s="65" t="e">
        <f>VLOOKUP(D379,'Active-Bldg List ref'!$A:$E,4,FALSE)</f>
        <v>#N/A</v>
      </c>
      <c r="B379" s="65" t="e">
        <f>VLOOKUP(D379,'Active-Bldg List ref'!$A:$E,5,FALSE)</f>
        <v>#N/A</v>
      </c>
      <c r="C379" s="65" t="e">
        <f>VLOOKUP(D379,'Active-Bldg List ref'!$A:$B,2,FALSE)</f>
        <v>#N/A</v>
      </c>
      <c r="D379" s="65" t="e">
        <f>INDEX('Active-Bldg List ref'!$A:$A,MATCH(R379,'Active-Bldg List ref'!$C:$C,0))</f>
        <v>#N/A</v>
      </c>
      <c r="E379" s="65" t="e">
        <f>INDEX('Equip Group &amp; Type ref'!D:D,MATCH(U379,'Equip Group &amp; Type ref'!E:E,0))</f>
        <v>#N/A</v>
      </c>
      <c r="F379" s="66" t="e">
        <f>INDEX('Equip Group &amp; Type ref'!F:F,MATCH(V379,'Equip Group &amp; Type ref'!G:G,0))</f>
        <v>#N/A</v>
      </c>
      <c r="G379" s="83"/>
      <c r="H379" s="69" t="e">
        <f>INDEX('Equip Group &amp; Type ref'!$F:$H,MATCH(F379,'Equip Group &amp; Type ref'!$F:$F,0),MATCH(A379,'Equip Group &amp; Type ref'!$2:$2,0))</f>
        <v>#N/A</v>
      </c>
      <c r="I379" s="70" t="e">
        <f>VLOOKUP(F379,'Equip Group &amp; Type ref'!F:H,6,FALSE)</f>
        <v>#N/A</v>
      </c>
      <c r="J379" s="71" t="e">
        <f>CONCATENATE(D379,":",VLOOKUP(F379,'Equip Group &amp; Type ref'!F:G,2,FALSE),":",$W379)</f>
        <v>#N/A</v>
      </c>
      <c r="K379" s="84" t="e">
        <f t="shared" si="15"/>
        <v>#N/A</v>
      </c>
      <c r="L379" s="70" t="e">
        <f>INDEX('MFR_List ref'!$A:$A,MATCH($Z379,'MFR_List ref'!$B:$B,0))</f>
        <v>#N/A</v>
      </c>
      <c r="M379" s="76" t="e">
        <f t="shared" si="14"/>
        <v>#N/A</v>
      </c>
      <c r="N379" s="78"/>
      <c r="O379" s="85"/>
      <c r="P379" s="86"/>
      <c r="Q379" s="74"/>
      <c r="R379" s="35"/>
      <c r="S379" s="36"/>
      <c r="T379" s="98"/>
      <c r="U379" s="37"/>
      <c r="V379" s="37"/>
      <c r="W379" s="38"/>
      <c r="X379" s="38"/>
      <c r="Y379" s="38"/>
      <c r="Z379" s="35"/>
      <c r="AA379" s="40"/>
      <c r="AB379" s="41"/>
      <c r="AC379" s="42"/>
      <c r="AD379" s="34"/>
      <c r="AE379" s="39"/>
      <c r="AF379" s="39"/>
      <c r="AG379" s="39"/>
      <c r="AH379" s="34"/>
      <c r="AI379" s="39"/>
      <c r="AJ379" s="39"/>
      <c r="AK379" s="43"/>
      <c r="AL379" s="38"/>
      <c r="AM379" s="40"/>
      <c r="AN379" s="40"/>
      <c r="AO379" s="40"/>
      <c r="AP379" s="40"/>
      <c r="AQ379" s="39"/>
      <c r="AR379" s="39"/>
      <c r="AS379" s="39"/>
      <c r="AT379" s="39"/>
      <c r="AU379" s="39"/>
    </row>
    <row r="380" spans="1:47" s="26" customFormat="1" ht="39" customHeight="1" x14ac:dyDescent="0.25">
      <c r="A380" s="65" t="e">
        <f>VLOOKUP(D380,'Active-Bldg List ref'!$A:$E,4,FALSE)</f>
        <v>#N/A</v>
      </c>
      <c r="B380" s="65" t="e">
        <f>VLOOKUP(D380,'Active-Bldg List ref'!$A:$E,5,FALSE)</f>
        <v>#N/A</v>
      </c>
      <c r="C380" s="65" t="e">
        <f>VLOOKUP(D380,'Active-Bldg List ref'!$A:$B,2,FALSE)</f>
        <v>#N/A</v>
      </c>
      <c r="D380" s="65" t="e">
        <f>INDEX('Active-Bldg List ref'!$A:$A,MATCH(R380,'Active-Bldg List ref'!$C:$C,0))</f>
        <v>#N/A</v>
      </c>
      <c r="E380" s="65" t="e">
        <f>INDEX('Equip Group &amp; Type ref'!D:D,MATCH(U380,'Equip Group &amp; Type ref'!E:E,0))</f>
        <v>#N/A</v>
      </c>
      <c r="F380" s="66" t="e">
        <f>INDEX('Equip Group &amp; Type ref'!F:F,MATCH(V380,'Equip Group &amp; Type ref'!G:G,0))</f>
        <v>#N/A</v>
      </c>
      <c r="G380" s="83"/>
      <c r="H380" s="69" t="e">
        <f>INDEX('Equip Group &amp; Type ref'!$F:$H,MATCH(F380,'Equip Group &amp; Type ref'!$F:$F,0),MATCH(A380,'Equip Group &amp; Type ref'!$2:$2,0))</f>
        <v>#N/A</v>
      </c>
      <c r="I380" s="70" t="e">
        <f>VLOOKUP(F380,'Equip Group &amp; Type ref'!F:H,6,FALSE)</f>
        <v>#N/A</v>
      </c>
      <c r="J380" s="71" t="e">
        <f>CONCATENATE(D380,":",VLOOKUP(F380,'Equip Group &amp; Type ref'!F:G,2,FALSE),":",$W380)</f>
        <v>#N/A</v>
      </c>
      <c r="K380" s="84" t="e">
        <f t="shared" si="15"/>
        <v>#N/A</v>
      </c>
      <c r="L380" s="70" t="e">
        <f>INDEX('MFR_List ref'!$A:$A,MATCH($Z380,'MFR_List ref'!$B:$B,0))</f>
        <v>#N/A</v>
      </c>
      <c r="M380" s="76" t="e">
        <f t="shared" si="14"/>
        <v>#N/A</v>
      </c>
      <c r="N380" s="78"/>
      <c r="O380" s="85"/>
      <c r="P380" s="86"/>
      <c r="Q380" s="74"/>
      <c r="R380" s="35"/>
      <c r="S380" s="36"/>
      <c r="T380" s="98"/>
      <c r="U380" s="37"/>
      <c r="V380" s="37"/>
      <c r="W380" s="38"/>
      <c r="X380" s="38"/>
      <c r="Y380" s="38"/>
      <c r="Z380" s="35"/>
      <c r="AA380" s="40"/>
      <c r="AB380" s="41"/>
      <c r="AC380" s="42"/>
      <c r="AD380" s="34"/>
      <c r="AE380" s="39"/>
      <c r="AF380" s="39"/>
      <c r="AG380" s="39"/>
      <c r="AH380" s="34"/>
      <c r="AI380" s="39"/>
      <c r="AJ380" s="39"/>
      <c r="AK380" s="43"/>
      <c r="AL380" s="38"/>
      <c r="AM380" s="40"/>
      <c r="AN380" s="40"/>
      <c r="AO380" s="40"/>
      <c r="AP380" s="40"/>
      <c r="AQ380" s="39"/>
      <c r="AR380" s="39"/>
      <c r="AS380" s="39"/>
      <c r="AT380" s="39"/>
      <c r="AU380" s="39"/>
    </row>
    <row r="381" spans="1:47" s="26" customFormat="1" ht="39" customHeight="1" x14ac:dyDescent="0.25">
      <c r="A381" s="65" t="e">
        <f>VLOOKUP(D381,'Active-Bldg List ref'!$A:$E,4,FALSE)</f>
        <v>#N/A</v>
      </c>
      <c r="B381" s="65" t="e">
        <f>VLOOKUP(D381,'Active-Bldg List ref'!$A:$E,5,FALSE)</f>
        <v>#N/A</v>
      </c>
      <c r="C381" s="65" t="e">
        <f>VLOOKUP(D381,'Active-Bldg List ref'!$A:$B,2,FALSE)</f>
        <v>#N/A</v>
      </c>
      <c r="D381" s="65" t="e">
        <f>INDEX('Active-Bldg List ref'!$A:$A,MATCH(R381,'Active-Bldg List ref'!$C:$C,0))</f>
        <v>#N/A</v>
      </c>
      <c r="E381" s="65" t="e">
        <f>INDEX('Equip Group &amp; Type ref'!D:D,MATCH(U381,'Equip Group &amp; Type ref'!E:E,0))</f>
        <v>#N/A</v>
      </c>
      <c r="F381" s="66" t="e">
        <f>INDEX('Equip Group &amp; Type ref'!F:F,MATCH(V381,'Equip Group &amp; Type ref'!G:G,0))</f>
        <v>#N/A</v>
      </c>
      <c r="G381" s="83"/>
      <c r="H381" s="69" t="e">
        <f>INDEX('Equip Group &amp; Type ref'!$F:$H,MATCH(F381,'Equip Group &amp; Type ref'!$F:$F,0),MATCH(A381,'Equip Group &amp; Type ref'!$2:$2,0))</f>
        <v>#N/A</v>
      </c>
      <c r="I381" s="70" t="e">
        <f>VLOOKUP(F381,'Equip Group &amp; Type ref'!F:H,6,FALSE)</f>
        <v>#N/A</v>
      </c>
      <c r="J381" s="71" t="e">
        <f>CONCATENATE(D381,":",VLOOKUP(F381,'Equip Group &amp; Type ref'!F:G,2,FALSE),":",$W381)</f>
        <v>#N/A</v>
      </c>
      <c r="K381" s="84" t="e">
        <f t="shared" si="15"/>
        <v>#N/A</v>
      </c>
      <c r="L381" s="70" t="e">
        <f>INDEX('MFR_List ref'!$A:$A,MATCH($Z381,'MFR_List ref'!$B:$B,0))</f>
        <v>#N/A</v>
      </c>
      <c r="M381" s="76" t="e">
        <f t="shared" si="14"/>
        <v>#N/A</v>
      </c>
      <c r="N381" s="78"/>
      <c r="O381" s="85"/>
      <c r="P381" s="86"/>
      <c r="Q381" s="74"/>
      <c r="R381" s="35"/>
      <c r="S381" s="36"/>
      <c r="T381" s="98"/>
      <c r="U381" s="37"/>
      <c r="V381" s="37"/>
      <c r="W381" s="38"/>
      <c r="X381" s="38"/>
      <c r="Y381" s="38"/>
      <c r="Z381" s="35"/>
      <c r="AA381" s="40"/>
      <c r="AB381" s="41"/>
      <c r="AC381" s="42"/>
      <c r="AD381" s="34"/>
      <c r="AE381" s="39"/>
      <c r="AF381" s="39"/>
      <c r="AG381" s="39"/>
      <c r="AH381" s="34"/>
      <c r="AI381" s="39"/>
      <c r="AJ381" s="39"/>
      <c r="AK381" s="43"/>
      <c r="AL381" s="38"/>
      <c r="AM381" s="40"/>
      <c r="AN381" s="40"/>
      <c r="AO381" s="40"/>
      <c r="AP381" s="40"/>
      <c r="AQ381" s="39"/>
      <c r="AR381" s="39"/>
      <c r="AS381" s="39"/>
      <c r="AT381" s="39"/>
      <c r="AU381" s="39"/>
    </row>
    <row r="382" spans="1:47" s="26" customFormat="1" ht="39" customHeight="1" x14ac:dyDescent="0.25">
      <c r="A382" s="65" t="e">
        <f>VLOOKUP(D382,'Active-Bldg List ref'!$A:$E,4,FALSE)</f>
        <v>#N/A</v>
      </c>
      <c r="B382" s="65" t="e">
        <f>VLOOKUP(D382,'Active-Bldg List ref'!$A:$E,5,FALSE)</f>
        <v>#N/A</v>
      </c>
      <c r="C382" s="65" t="e">
        <f>VLOOKUP(D382,'Active-Bldg List ref'!$A:$B,2,FALSE)</f>
        <v>#N/A</v>
      </c>
      <c r="D382" s="65" t="e">
        <f>INDEX('Active-Bldg List ref'!$A:$A,MATCH(R382,'Active-Bldg List ref'!$C:$C,0))</f>
        <v>#N/A</v>
      </c>
      <c r="E382" s="65" t="e">
        <f>INDEX('Equip Group &amp; Type ref'!D:D,MATCH(U382,'Equip Group &amp; Type ref'!E:E,0))</f>
        <v>#N/A</v>
      </c>
      <c r="F382" s="66" t="e">
        <f>INDEX('Equip Group &amp; Type ref'!F:F,MATCH(V382,'Equip Group &amp; Type ref'!G:G,0))</f>
        <v>#N/A</v>
      </c>
      <c r="G382" s="83"/>
      <c r="H382" s="69" t="e">
        <f>INDEX('Equip Group &amp; Type ref'!$F:$H,MATCH(F382,'Equip Group &amp; Type ref'!$F:$F,0),MATCH(A382,'Equip Group &amp; Type ref'!$2:$2,0))</f>
        <v>#N/A</v>
      </c>
      <c r="I382" s="70" t="e">
        <f>VLOOKUP(F382,'Equip Group &amp; Type ref'!F:H,6,FALSE)</f>
        <v>#N/A</v>
      </c>
      <c r="J382" s="71" t="e">
        <f>CONCATENATE(D382,":",VLOOKUP(F382,'Equip Group &amp; Type ref'!F:G,2,FALSE),":",$W382)</f>
        <v>#N/A</v>
      </c>
      <c r="K382" s="84" t="e">
        <f t="shared" si="15"/>
        <v>#N/A</v>
      </c>
      <c r="L382" s="70" t="e">
        <f>INDEX('MFR_List ref'!$A:$A,MATCH($Z382,'MFR_List ref'!$B:$B,0))</f>
        <v>#N/A</v>
      </c>
      <c r="M382" s="76" t="e">
        <f t="shared" si="14"/>
        <v>#N/A</v>
      </c>
      <c r="N382" s="78"/>
      <c r="O382" s="85"/>
      <c r="P382" s="86"/>
      <c r="Q382" s="74"/>
      <c r="R382" s="35"/>
      <c r="S382" s="36"/>
      <c r="T382" s="98"/>
      <c r="U382" s="37"/>
      <c r="V382" s="37"/>
      <c r="W382" s="38"/>
      <c r="X382" s="38"/>
      <c r="Y382" s="38"/>
      <c r="Z382" s="35"/>
      <c r="AA382" s="40"/>
      <c r="AB382" s="41"/>
      <c r="AC382" s="42"/>
      <c r="AD382" s="34"/>
      <c r="AE382" s="39"/>
      <c r="AF382" s="39"/>
      <c r="AG382" s="39"/>
      <c r="AH382" s="34"/>
      <c r="AI382" s="39"/>
      <c r="AJ382" s="39"/>
      <c r="AK382" s="43"/>
      <c r="AL382" s="38"/>
      <c r="AM382" s="40"/>
      <c r="AN382" s="40"/>
      <c r="AO382" s="40"/>
      <c r="AP382" s="40"/>
      <c r="AQ382" s="39"/>
      <c r="AR382" s="39"/>
      <c r="AS382" s="39"/>
      <c r="AT382" s="39"/>
      <c r="AU382" s="39"/>
    </row>
    <row r="383" spans="1:47" s="26" customFormat="1" ht="39" customHeight="1" x14ac:dyDescent="0.25">
      <c r="A383" s="65" t="e">
        <f>VLOOKUP(D383,'Active-Bldg List ref'!$A:$E,4,FALSE)</f>
        <v>#N/A</v>
      </c>
      <c r="B383" s="65" t="e">
        <f>VLOOKUP(D383,'Active-Bldg List ref'!$A:$E,5,FALSE)</f>
        <v>#N/A</v>
      </c>
      <c r="C383" s="65" t="e">
        <f>VLOOKUP(D383,'Active-Bldg List ref'!$A:$B,2,FALSE)</f>
        <v>#N/A</v>
      </c>
      <c r="D383" s="65" t="e">
        <f>INDEX('Active-Bldg List ref'!$A:$A,MATCH(R383,'Active-Bldg List ref'!$C:$C,0))</f>
        <v>#N/A</v>
      </c>
      <c r="E383" s="65" t="e">
        <f>INDEX('Equip Group &amp; Type ref'!D:D,MATCH(U383,'Equip Group &amp; Type ref'!E:E,0))</f>
        <v>#N/A</v>
      </c>
      <c r="F383" s="66" t="e">
        <f>INDEX('Equip Group &amp; Type ref'!F:F,MATCH(V383,'Equip Group &amp; Type ref'!G:G,0))</f>
        <v>#N/A</v>
      </c>
      <c r="G383" s="83"/>
      <c r="H383" s="69" t="e">
        <f>INDEX('Equip Group &amp; Type ref'!$F:$H,MATCH(F383,'Equip Group &amp; Type ref'!$F:$F,0),MATCH(A383,'Equip Group &amp; Type ref'!$2:$2,0))</f>
        <v>#N/A</v>
      </c>
      <c r="I383" s="70" t="e">
        <f>VLOOKUP(F383,'Equip Group &amp; Type ref'!F:H,6,FALSE)</f>
        <v>#N/A</v>
      </c>
      <c r="J383" s="71" t="e">
        <f>CONCATENATE(D383,":",VLOOKUP(F383,'Equip Group &amp; Type ref'!F:G,2,FALSE),":",$W383)</f>
        <v>#N/A</v>
      </c>
      <c r="K383" s="84" t="e">
        <f t="shared" si="15"/>
        <v>#N/A</v>
      </c>
      <c r="L383" s="70" t="e">
        <f>INDEX('MFR_List ref'!$A:$A,MATCH($Z383,'MFR_List ref'!$B:$B,0))</f>
        <v>#N/A</v>
      </c>
      <c r="M383" s="76" t="e">
        <f t="shared" si="14"/>
        <v>#N/A</v>
      </c>
      <c r="N383" s="78"/>
      <c r="O383" s="85"/>
      <c r="P383" s="86"/>
      <c r="Q383" s="74"/>
      <c r="R383" s="35"/>
      <c r="S383" s="36"/>
      <c r="T383" s="98"/>
      <c r="U383" s="37"/>
      <c r="V383" s="37"/>
      <c r="W383" s="38"/>
      <c r="X383" s="38"/>
      <c r="Y383" s="38"/>
      <c r="Z383" s="35"/>
      <c r="AA383" s="40"/>
      <c r="AB383" s="41"/>
      <c r="AC383" s="42"/>
      <c r="AD383" s="34"/>
      <c r="AE383" s="39"/>
      <c r="AF383" s="39"/>
      <c r="AG383" s="39"/>
      <c r="AH383" s="34"/>
      <c r="AI383" s="39"/>
      <c r="AJ383" s="39"/>
      <c r="AK383" s="43"/>
      <c r="AL383" s="38"/>
      <c r="AM383" s="40"/>
      <c r="AN383" s="40"/>
      <c r="AO383" s="40"/>
      <c r="AP383" s="40"/>
      <c r="AQ383" s="39"/>
      <c r="AR383" s="39"/>
      <c r="AS383" s="39"/>
      <c r="AT383" s="39"/>
      <c r="AU383" s="39"/>
    </row>
    <row r="384" spans="1:47" s="26" customFormat="1" ht="39" customHeight="1" x14ac:dyDescent="0.25">
      <c r="A384" s="65" t="e">
        <f>VLOOKUP(D384,'Active-Bldg List ref'!$A:$E,4,FALSE)</f>
        <v>#N/A</v>
      </c>
      <c r="B384" s="65" t="e">
        <f>VLOOKUP(D384,'Active-Bldg List ref'!$A:$E,5,FALSE)</f>
        <v>#N/A</v>
      </c>
      <c r="C384" s="65" t="e">
        <f>VLOOKUP(D384,'Active-Bldg List ref'!$A:$B,2,FALSE)</f>
        <v>#N/A</v>
      </c>
      <c r="D384" s="65" t="e">
        <f>INDEX('Active-Bldg List ref'!$A:$A,MATCH(R384,'Active-Bldg List ref'!$C:$C,0))</f>
        <v>#N/A</v>
      </c>
      <c r="E384" s="65" t="e">
        <f>INDEX('Equip Group &amp; Type ref'!D:D,MATCH(U384,'Equip Group &amp; Type ref'!E:E,0))</f>
        <v>#N/A</v>
      </c>
      <c r="F384" s="66" t="e">
        <f>INDEX('Equip Group &amp; Type ref'!F:F,MATCH(V384,'Equip Group &amp; Type ref'!G:G,0))</f>
        <v>#N/A</v>
      </c>
      <c r="G384" s="83"/>
      <c r="H384" s="69" t="e">
        <f>INDEX('Equip Group &amp; Type ref'!$F:$H,MATCH(F384,'Equip Group &amp; Type ref'!$F:$F,0),MATCH(A384,'Equip Group &amp; Type ref'!$2:$2,0))</f>
        <v>#N/A</v>
      </c>
      <c r="I384" s="70" t="e">
        <f>VLOOKUP(F384,'Equip Group &amp; Type ref'!F:H,6,FALSE)</f>
        <v>#N/A</v>
      </c>
      <c r="J384" s="71" t="e">
        <f>CONCATENATE(D384,":",VLOOKUP(F384,'Equip Group &amp; Type ref'!F:G,2,FALSE),":",$W384)</f>
        <v>#N/A</v>
      </c>
      <c r="K384" s="84" t="e">
        <f t="shared" si="15"/>
        <v>#N/A</v>
      </c>
      <c r="L384" s="70" t="e">
        <f>INDEX('MFR_List ref'!$A:$A,MATCH($Z384,'MFR_List ref'!$B:$B,0))</f>
        <v>#N/A</v>
      </c>
      <c r="M384" s="76" t="e">
        <f t="shared" si="14"/>
        <v>#N/A</v>
      </c>
      <c r="N384" s="78"/>
      <c r="O384" s="85"/>
      <c r="P384" s="86"/>
      <c r="Q384" s="74"/>
      <c r="R384" s="35"/>
      <c r="S384" s="36"/>
      <c r="T384" s="98"/>
      <c r="U384" s="37"/>
      <c r="V384" s="37"/>
      <c r="W384" s="38"/>
      <c r="X384" s="38"/>
      <c r="Y384" s="38"/>
      <c r="Z384" s="35"/>
      <c r="AA384" s="40"/>
      <c r="AB384" s="41"/>
      <c r="AC384" s="42"/>
      <c r="AD384" s="34"/>
      <c r="AE384" s="39"/>
      <c r="AF384" s="39"/>
      <c r="AG384" s="39"/>
      <c r="AH384" s="34"/>
      <c r="AI384" s="39"/>
      <c r="AJ384" s="39"/>
      <c r="AK384" s="43"/>
      <c r="AL384" s="38"/>
      <c r="AM384" s="40"/>
      <c r="AN384" s="40"/>
      <c r="AO384" s="40"/>
      <c r="AP384" s="40"/>
      <c r="AQ384" s="39"/>
      <c r="AR384" s="39"/>
      <c r="AS384" s="39"/>
      <c r="AT384" s="39"/>
      <c r="AU384" s="39"/>
    </row>
    <row r="385" spans="1:47" s="26" customFormat="1" ht="39" customHeight="1" x14ac:dyDescent="0.25">
      <c r="A385" s="65" t="e">
        <f>VLOOKUP(D385,'Active-Bldg List ref'!$A:$E,4,FALSE)</f>
        <v>#N/A</v>
      </c>
      <c r="B385" s="65" t="e">
        <f>VLOOKUP(D385,'Active-Bldg List ref'!$A:$E,5,FALSE)</f>
        <v>#N/A</v>
      </c>
      <c r="C385" s="65" t="e">
        <f>VLOOKUP(D385,'Active-Bldg List ref'!$A:$B,2,FALSE)</f>
        <v>#N/A</v>
      </c>
      <c r="D385" s="65" t="e">
        <f>INDEX('Active-Bldg List ref'!$A:$A,MATCH(R385,'Active-Bldg List ref'!$C:$C,0))</f>
        <v>#N/A</v>
      </c>
      <c r="E385" s="65" t="e">
        <f>INDEX('Equip Group &amp; Type ref'!D:D,MATCH(U385,'Equip Group &amp; Type ref'!E:E,0))</f>
        <v>#N/A</v>
      </c>
      <c r="F385" s="66" t="e">
        <f>INDEX('Equip Group &amp; Type ref'!F:F,MATCH(V385,'Equip Group &amp; Type ref'!G:G,0))</f>
        <v>#N/A</v>
      </c>
      <c r="G385" s="83"/>
      <c r="H385" s="69" t="e">
        <f>INDEX('Equip Group &amp; Type ref'!$F:$H,MATCH(F385,'Equip Group &amp; Type ref'!$F:$F,0),MATCH(A385,'Equip Group &amp; Type ref'!$2:$2,0))</f>
        <v>#N/A</v>
      </c>
      <c r="I385" s="70" t="e">
        <f>VLOOKUP(F385,'Equip Group &amp; Type ref'!F:H,6,FALSE)</f>
        <v>#N/A</v>
      </c>
      <c r="J385" s="71" t="e">
        <f>CONCATENATE(D385,":",VLOOKUP(F385,'Equip Group &amp; Type ref'!F:G,2,FALSE),":",$W385)</f>
        <v>#N/A</v>
      </c>
      <c r="K385" s="84" t="e">
        <f t="shared" si="15"/>
        <v>#N/A</v>
      </c>
      <c r="L385" s="70" t="e">
        <f>INDEX('MFR_List ref'!$A:$A,MATCH($Z385,'MFR_List ref'!$B:$B,0))</f>
        <v>#N/A</v>
      </c>
      <c r="M385" s="76" t="e">
        <f t="shared" si="14"/>
        <v>#N/A</v>
      </c>
      <c r="N385" s="78"/>
      <c r="O385" s="85"/>
      <c r="P385" s="86"/>
      <c r="Q385" s="74"/>
      <c r="R385" s="35"/>
      <c r="S385" s="36"/>
      <c r="T385" s="98"/>
      <c r="U385" s="37"/>
      <c r="V385" s="37"/>
      <c r="W385" s="38"/>
      <c r="X385" s="38"/>
      <c r="Y385" s="38"/>
      <c r="Z385" s="35"/>
      <c r="AA385" s="40"/>
      <c r="AB385" s="41"/>
      <c r="AC385" s="42"/>
      <c r="AD385" s="34"/>
      <c r="AE385" s="39"/>
      <c r="AF385" s="39"/>
      <c r="AG385" s="39"/>
      <c r="AH385" s="34"/>
      <c r="AI385" s="39"/>
      <c r="AJ385" s="39"/>
      <c r="AK385" s="43"/>
      <c r="AL385" s="38"/>
      <c r="AM385" s="40"/>
      <c r="AN385" s="40"/>
      <c r="AO385" s="40"/>
      <c r="AP385" s="40"/>
      <c r="AQ385" s="39"/>
      <c r="AR385" s="39"/>
      <c r="AS385" s="39"/>
      <c r="AT385" s="39"/>
      <c r="AU385" s="39"/>
    </row>
    <row r="386" spans="1:47" s="26" customFormat="1" ht="39" customHeight="1" x14ac:dyDescent="0.25">
      <c r="A386" s="65" t="e">
        <f>VLOOKUP(D386,'Active-Bldg List ref'!$A:$E,4,FALSE)</f>
        <v>#N/A</v>
      </c>
      <c r="B386" s="65" t="e">
        <f>VLOOKUP(D386,'Active-Bldg List ref'!$A:$E,5,FALSE)</f>
        <v>#N/A</v>
      </c>
      <c r="C386" s="65" t="e">
        <f>VLOOKUP(D386,'Active-Bldg List ref'!$A:$B,2,FALSE)</f>
        <v>#N/A</v>
      </c>
      <c r="D386" s="65" t="e">
        <f>INDEX('Active-Bldg List ref'!$A:$A,MATCH(R386,'Active-Bldg List ref'!$C:$C,0))</f>
        <v>#N/A</v>
      </c>
      <c r="E386" s="65" t="e">
        <f>INDEX('Equip Group &amp; Type ref'!D:D,MATCH(U386,'Equip Group &amp; Type ref'!E:E,0))</f>
        <v>#N/A</v>
      </c>
      <c r="F386" s="66" t="e">
        <f>INDEX('Equip Group &amp; Type ref'!F:F,MATCH(V386,'Equip Group &amp; Type ref'!G:G,0))</f>
        <v>#N/A</v>
      </c>
      <c r="G386" s="83"/>
      <c r="H386" s="69" t="e">
        <f>INDEX('Equip Group &amp; Type ref'!$F:$H,MATCH(F386,'Equip Group &amp; Type ref'!$F:$F,0),MATCH(A386,'Equip Group &amp; Type ref'!$2:$2,0))</f>
        <v>#N/A</v>
      </c>
      <c r="I386" s="70" t="e">
        <f>VLOOKUP(F386,'Equip Group &amp; Type ref'!F:H,6,FALSE)</f>
        <v>#N/A</v>
      </c>
      <c r="J386" s="71" t="e">
        <f>CONCATENATE(D386,":",VLOOKUP(F386,'Equip Group &amp; Type ref'!F:G,2,FALSE),":",$W386)</f>
        <v>#N/A</v>
      </c>
      <c r="K386" s="84" t="e">
        <f t="shared" si="15"/>
        <v>#N/A</v>
      </c>
      <c r="L386" s="70" t="e">
        <f>INDEX('MFR_List ref'!$A:$A,MATCH($Z386,'MFR_List ref'!$B:$B,0))</f>
        <v>#N/A</v>
      </c>
      <c r="M386" s="76" t="e">
        <f t="shared" si="14"/>
        <v>#N/A</v>
      </c>
      <c r="N386" s="78"/>
      <c r="O386" s="85"/>
      <c r="P386" s="86"/>
      <c r="Q386" s="74"/>
      <c r="R386" s="35"/>
      <c r="S386" s="36"/>
      <c r="T386" s="98"/>
      <c r="U386" s="37"/>
      <c r="V386" s="37"/>
      <c r="W386" s="38"/>
      <c r="X386" s="38"/>
      <c r="Y386" s="38"/>
      <c r="Z386" s="35"/>
      <c r="AA386" s="40"/>
      <c r="AB386" s="41"/>
      <c r="AC386" s="42"/>
      <c r="AD386" s="34"/>
      <c r="AE386" s="39"/>
      <c r="AF386" s="39"/>
      <c r="AG386" s="39"/>
      <c r="AH386" s="34"/>
      <c r="AI386" s="39"/>
      <c r="AJ386" s="39"/>
      <c r="AK386" s="43"/>
      <c r="AL386" s="38"/>
      <c r="AM386" s="40"/>
      <c r="AN386" s="40"/>
      <c r="AO386" s="40"/>
      <c r="AP386" s="40"/>
      <c r="AQ386" s="39"/>
      <c r="AR386" s="39"/>
      <c r="AS386" s="39"/>
      <c r="AT386" s="39"/>
      <c r="AU386" s="39"/>
    </row>
    <row r="387" spans="1:47" s="26" customFormat="1" ht="39" customHeight="1" x14ac:dyDescent="0.25">
      <c r="A387" s="65" t="e">
        <f>VLOOKUP(D387,'Active-Bldg List ref'!$A:$E,4,FALSE)</f>
        <v>#N/A</v>
      </c>
      <c r="B387" s="65" t="e">
        <f>VLOOKUP(D387,'Active-Bldg List ref'!$A:$E,5,FALSE)</f>
        <v>#N/A</v>
      </c>
      <c r="C387" s="65" t="e">
        <f>VLOOKUP(D387,'Active-Bldg List ref'!$A:$B,2,FALSE)</f>
        <v>#N/A</v>
      </c>
      <c r="D387" s="65" t="e">
        <f>INDEX('Active-Bldg List ref'!$A:$A,MATCH(R387,'Active-Bldg List ref'!$C:$C,0))</f>
        <v>#N/A</v>
      </c>
      <c r="E387" s="65" t="e">
        <f>INDEX('Equip Group &amp; Type ref'!D:D,MATCH(U387,'Equip Group &amp; Type ref'!E:E,0))</f>
        <v>#N/A</v>
      </c>
      <c r="F387" s="66" t="e">
        <f>INDEX('Equip Group &amp; Type ref'!F:F,MATCH(V387,'Equip Group &amp; Type ref'!G:G,0))</f>
        <v>#N/A</v>
      </c>
      <c r="G387" s="83"/>
      <c r="H387" s="69" t="e">
        <f>INDEX('Equip Group &amp; Type ref'!$F:$H,MATCH(F387,'Equip Group &amp; Type ref'!$F:$F,0),MATCH(A387,'Equip Group &amp; Type ref'!$2:$2,0))</f>
        <v>#N/A</v>
      </c>
      <c r="I387" s="70" t="e">
        <f>VLOOKUP(F387,'Equip Group &amp; Type ref'!F:H,6,FALSE)</f>
        <v>#N/A</v>
      </c>
      <c r="J387" s="71" t="e">
        <f>CONCATENATE(D387,":",VLOOKUP(F387,'Equip Group &amp; Type ref'!F:G,2,FALSE),":",$W387)</f>
        <v>#N/A</v>
      </c>
      <c r="K387" s="84" t="e">
        <f t="shared" si="15"/>
        <v>#N/A</v>
      </c>
      <c r="L387" s="70" t="e">
        <f>INDEX('MFR_List ref'!$A:$A,MATCH($Z387,'MFR_List ref'!$B:$B,0))</f>
        <v>#N/A</v>
      </c>
      <c r="M387" s="76" t="e">
        <f t="shared" si="14"/>
        <v>#N/A</v>
      </c>
      <c r="N387" s="78"/>
      <c r="O387" s="85"/>
      <c r="P387" s="86"/>
      <c r="Q387" s="74"/>
      <c r="R387" s="35"/>
      <c r="S387" s="36"/>
      <c r="T387" s="98"/>
      <c r="U387" s="37"/>
      <c r="V387" s="37"/>
      <c r="W387" s="38"/>
      <c r="X387" s="38"/>
      <c r="Y387" s="38"/>
      <c r="Z387" s="35"/>
      <c r="AA387" s="40"/>
      <c r="AB387" s="41"/>
      <c r="AC387" s="42"/>
      <c r="AD387" s="34"/>
      <c r="AE387" s="39"/>
      <c r="AF387" s="39"/>
      <c r="AG387" s="39"/>
      <c r="AH387" s="34"/>
      <c r="AI387" s="39"/>
      <c r="AJ387" s="39"/>
      <c r="AK387" s="43"/>
      <c r="AL387" s="38"/>
      <c r="AM387" s="40"/>
      <c r="AN387" s="40"/>
      <c r="AO387" s="40"/>
      <c r="AP387" s="40"/>
      <c r="AQ387" s="39"/>
      <c r="AR387" s="39"/>
      <c r="AS387" s="39"/>
      <c r="AT387" s="39"/>
      <c r="AU387" s="39"/>
    </row>
    <row r="388" spans="1:47" s="26" customFormat="1" ht="39" customHeight="1" x14ac:dyDescent="0.25">
      <c r="A388" s="65" t="e">
        <f>VLOOKUP(D388,'Active-Bldg List ref'!$A:$E,4,FALSE)</f>
        <v>#N/A</v>
      </c>
      <c r="B388" s="65" t="e">
        <f>VLOOKUP(D388,'Active-Bldg List ref'!$A:$E,5,FALSE)</f>
        <v>#N/A</v>
      </c>
      <c r="C388" s="65" t="e">
        <f>VLOOKUP(D388,'Active-Bldg List ref'!$A:$B,2,FALSE)</f>
        <v>#N/A</v>
      </c>
      <c r="D388" s="65" t="e">
        <f>INDEX('Active-Bldg List ref'!$A:$A,MATCH(R388,'Active-Bldg List ref'!$C:$C,0))</f>
        <v>#N/A</v>
      </c>
      <c r="E388" s="65" t="e">
        <f>INDEX('Equip Group &amp; Type ref'!D:D,MATCH(U388,'Equip Group &amp; Type ref'!E:E,0))</f>
        <v>#N/A</v>
      </c>
      <c r="F388" s="66" t="e">
        <f>INDEX('Equip Group &amp; Type ref'!F:F,MATCH(V388,'Equip Group &amp; Type ref'!G:G,0))</f>
        <v>#N/A</v>
      </c>
      <c r="G388" s="83"/>
      <c r="H388" s="69" t="e">
        <f>INDEX('Equip Group &amp; Type ref'!$F:$H,MATCH(F388,'Equip Group &amp; Type ref'!$F:$F,0),MATCH(A388,'Equip Group &amp; Type ref'!$2:$2,0))</f>
        <v>#N/A</v>
      </c>
      <c r="I388" s="70" t="e">
        <f>VLOOKUP(F388,'Equip Group &amp; Type ref'!F:H,6,FALSE)</f>
        <v>#N/A</v>
      </c>
      <c r="J388" s="71" t="e">
        <f>CONCATENATE(D388,":",VLOOKUP(F388,'Equip Group &amp; Type ref'!F:G,2,FALSE),":",$W388)</f>
        <v>#N/A</v>
      </c>
      <c r="K388" s="84" t="e">
        <f t="shared" si="15"/>
        <v>#N/A</v>
      </c>
      <c r="L388" s="70" t="e">
        <f>INDEX('MFR_List ref'!$A:$A,MATCH($Z388,'MFR_List ref'!$B:$B,0))</f>
        <v>#N/A</v>
      </c>
      <c r="M388" s="76" t="e">
        <f t="shared" si="14"/>
        <v>#N/A</v>
      </c>
      <c r="N388" s="78"/>
      <c r="O388" s="85"/>
      <c r="P388" s="86"/>
      <c r="Q388" s="74"/>
      <c r="R388" s="35"/>
      <c r="S388" s="36"/>
      <c r="T388" s="98"/>
      <c r="U388" s="37"/>
      <c r="V388" s="37"/>
      <c r="W388" s="38"/>
      <c r="X388" s="38"/>
      <c r="Y388" s="38"/>
      <c r="Z388" s="35"/>
      <c r="AA388" s="40"/>
      <c r="AB388" s="41"/>
      <c r="AC388" s="42"/>
      <c r="AD388" s="34"/>
      <c r="AE388" s="39"/>
      <c r="AF388" s="39"/>
      <c r="AG388" s="39"/>
      <c r="AH388" s="34"/>
      <c r="AI388" s="39"/>
      <c r="AJ388" s="39"/>
      <c r="AK388" s="43"/>
      <c r="AL388" s="38"/>
      <c r="AM388" s="40"/>
      <c r="AN388" s="40"/>
      <c r="AO388" s="40"/>
      <c r="AP388" s="40"/>
      <c r="AQ388" s="39"/>
      <c r="AR388" s="39"/>
      <c r="AS388" s="39"/>
      <c r="AT388" s="39"/>
      <c r="AU388" s="39"/>
    </row>
    <row r="389" spans="1:47" s="26" customFormat="1" ht="39" customHeight="1" x14ac:dyDescent="0.25">
      <c r="A389" s="65" t="e">
        <f>VLOOKUP(D389,'Active-Bldg List ref'!$A:$E,4,FALSE)</f>
        <v>#N/A</v>
      </c>
      <c r="B389" s="65" t="e">
        <f>VLOOKUP(D389,'Active-Bldg List ref'!$A:$E,5,FALSE)</f>
        <v>#N/A</v>
      </c>
      <c r="C389" s="65" t="e">
        <f>VLOOKUP(D389,'Active-Bldg List ref'!$A:$B,2,FALSE)</f>
        <v>#N/A</v>
      </c>
      <c r="D389" s="65" t="e">
        <f>INDEX('Active-Bldg List ref'!$A:$A,MATCH(R389,'Active-Bldg List ref'!$C:$C,0))</f>
        <v>#N/A</v>
      </c>
      <c r="E389" s="65" t="e">
        <f>INDEX('Equip Group &amp; Type ref'!D:D,MATCH(U389,'Equip Group &amp; Type ref'!E:E,0))</f>
        <v>#N/A</v>
      </c>
      <c r="F389" s="66" t="e">
        <f>INDEX('Equip Group &amp; Type ref'!F:F,MATCH(V389,'Equip Group &amp; Type ref'!G:G,0))</f>
        <v>#N/A</v>
      </c>
      <c r="G389" s="83"/>
      <c r="H389" s="69" t="e">
        <f>INDEX('Equip Group &amp; Type ref'!$F:$H,MATCH(F389,'Equip Group &amp; Type ref'!$F:$F,0),MATCH(A389,'Equip Group &amp; Type ref'!$2:$2,0))</f>
        <v>#N/A</v>
      </c>
      <c r="I389" s="70" t="e">
        <f>VLOOKUP(F389,'Equip Group &amp; Type ref'!F:H,6,FALSE)</f>
        <v>#N/A</v>
      </c>
      <c r="J389" s="71" t="e">
        <f>CONCATENATE(D389,":",VLOOKUP(F389,'Equip Group &amp; Type ref'!F:G,2,FALSE),":",$W389)</f>
        <v>#N/A</v>
      </c>
      <c r="K389" s="84" t="e">
        <f t="shared" si="15"/>
        <v>#N/A</v>
      </c>
      <c r="L389" s="70" t="e">
        <f>INDEX('MFR_List ref'!$A:$A,MATCH($Z389,'MFR_List ref'!$B:$B,0))</f>
        <v>#N/A</v>
      </c>
      <c r="M389" s="76" t="e">
        <f t="shared" si="14"/>
        <v>#N/A</v>
      </c>
      <c r="N389" s="78"/>
      <c r="O389" s="85"/>
      <c r="P389" s="86"/>
      <c r="Q389" s="74"/>
      <c r="R389" s="35"/>
      <c r="S389" s="36"/>
      <c r="T389" s="98"/>
      <c r="U389" s="37"/>
      <c r="V389" s="37"/>
      <c r="W389" s="38"/>
      <c r="X389" s="38"/>
      <c r="Y389" s="38"/>
      <c r="Z389" s="35"/>
      <c r="AA389" s="40"/>
      <c r="AB389" s="41"/>
      <c r="AC389" s="42"/>
      <c r="AD389" s="34"/>
      <c r="AE389" s="39"/>
      <c r="AF389" s="39"/>
      <c r="AG389" s="39"/>
      <c r="AH389" s="34"/>
      <c r="AI389" s="39"/>
      <c r="AJ389" s="39"/>
      <c r="AK389" s="43"/>
      <c r="AL389" s="38"/>
      <c r="AM389" s="40"/>
      <c r="AN389" s="40"/>
      <c r="AO389" s="40"/>
      <c r="AP389" s="40"/>
      <c r="AQ389" s="39"/>
      <c r="AR389" s="39"/>
      <c r="AS389" s="39"/>
      <c r="AT389" s="39"/>
      <c r="AU389" s="39"/>
    </row>
    <row r="390" spans="1:47" s="26" customFormat="1" ht="39" customHeight="1" x14ac:dyDescent="0.25">
      <c r="A390" s="65" t="e">
        <f>VLOOKUP(D390,'Active-Bldg List ref'!$A:$E,4,FALSE)</f>
        <v>#N/A</v>
      </c>
      <c r="B390" s="65" t="e">
        <f>VLOOKUP(D390,'Active-Bldg List ref'!$A:$E,5,FALSE)</f>
        <v>#N/A</v>
      </c>
      <c r="C390" s="65" t="e">
        <f>VLOOKUP(D390,'Active-Bldg List ref'!$A:$B,2,FALSE)</f>
        <v>#N/A</v>
      </c>
      <c r="D390" s="65" t="e">
        <f>INDEX('Active-Bldg List ref'!$A:$A,MATCH(R390,'Active-Bldg List ref'!$C:$C,0))</f>
        <v>#N/A</v>
      </c>
      <c r="E390" s="65" t="e">
        <f>INDEX('Equip Group &amp; Type ref'!D:D,MATCH(U390,'Equip Group &amp; Type ref'!E:E,0))</f>
        <v>#N/A</v>
      </c>
      <c r="F390" s="66" t="e">
        <f>INDEX('Equip Group &amp; Type ref'!F:F,MATCH(V390,'Equip Group &amp; Type ref'!G:G,0))</f>
        <v>#N/A</v>
      </c>
      <c r="G390" s="83"/>
      <c r="H390" s="69" t="e">
        <f>INDEX('Equip Group &amp; Type ref'!$F:$H,MATCH(F390,'Equip Group &amp; Type ref'!$F:$F,0),MATCH(A390,'Equip Group &amp; Type ref'!$2:$2,0))</f>
        <v>#N/A</v>
      </c>
      <c r="I390" s="70" t="e">
        <f>VLOOKUP(F390,'Equip Group &amp; Type ref'!F:H,6,FALSE)</f>
        <v>#N/A</v>
      </c>
      <c r="J390" s="71" t="e">
        <f>CONCATENATE(D390,":",VLOOKUP(F390,'Equip Group &amp; Type ref'!F:G,2,FALSE),":",$W390)</f>
        <v>#N/A</v>
      </c>
      <c r="K390" s="84" t="e">
        <f t="shared" si="15"/>
        <v>#N/A</v>
      </c>
      <c r="L390" s="70" t="e">
        <f>INDEX('MFR_List ref'!$A:$A,MATCH($Z390,'MFR_List ref'!$B:$B,0))</f>
        <v>#N/A</v>
      </c>
      <c r="M390" s="76" t="e">
        <f t="shared" si="14"/>
        <v>#N/A</v>
      </c>
      <c r="N390" s="78"/>
      <c r="O390" s="85"/>
      <c r="P390" s="86"/>
      <c r="Q390" s="74"/>
      <c r="R390" s="35"/>
      <c r="S390" s="36"/>
      <c r="T390" s="98"/>
      <c r="U390" s="37"/>
      <c r="V390" s="37"/>
      <c r="W390" s="38"/>
      <c r="X390" s="38"/>
      <c r="Y390" s="38"/>
      <c r="Z390" s="35"/>
      <c r="AA390" s="40"/>
      <c r="AB390" s="41"/>
      <c r="AC390" s="42"/>
      <c r="AD390" s="34"/>
      <c r="AE390" s="39"/>
      <c r="AF390" s="39"/>
      <c r="AG390" s="39"/>
      <c r="AH390" s="34"/>
      <c r="AI390" s="39"/>
      <c r="AJ390" s="39"/>
      <c r="AK390" s="43"/>
      <c r="AL390" s="38"/>
      <c r="AM390" s="40"/>
      <c r="AN390" s="40"/>
      <c r="AO390" s="40"/>
      <c r="AP390" s="40"/>
      <c r="AQ390" s="39"/>
      <c r="AR390" s="39"/>
      <c r="AS390" s="39"/>
      <c r="AT390" s="39"/>
      <c r="AU390" s="39"/>
    </row>
    <row r="391" spans="1:47" s="26" customFormat="1" ht="39" customHeight="1" x14ac:dyDescent="0.25">
      <c r="A391" s="65" t="e">
        <f>VLOOKUP(D391,'Active-Bldg List ref'!$A:$E,4,FALSE)</f>
        <v>#N/A</v>
      </c>
      <c r="B391" s="65" t="e">
        <f>VLOOKUP(D391,'Active-Bldg List ref'!$A:$E,5,FALSE)</f>
        <v>#N/A</v>
      </c>
      <c r="C391" s="65" t="e">
        <f>VLOOKUP(D391,'Active-Bldg List ref'!$A:$B,2,FALSE)</f>
        <v>#N/A</v>
      </c>
      <c r="D391" s="65" t="e">
        <f>INDEX('Active-Bldg List ref'!$A:$A,MATCH(R391,'Active-Bldg List ref'!$C:$C,0))</f>
        <v>#N/A</v>
      </c>
      <c r="E391" s="65" t="e">
        <f>INDEX('Equip Group &amp; Type ref'!D:D,MATCH(U391,'Equip Group &amp; Type ref'!E:E,0))</f>
        <v>#N/A</v>
      </c>
      <c r="F391" s="66" t="e">
        <f>INDEX('Equip Group &amp; Type ref'!F:F,MATCH(V391,'Equip Group &amp; Type ref'!G:G,0))</f>
        <v>#N/A</v>
      </c>
      <c r="G391" s="83"/>
      <c r="H391" s="69" t="e">
        <f>INDEX('Equip Group &amp; Type ref'!$F:$H,MATCH(F391,'Equip Group &amp; Type ref'!$F:$F,0),MATCH(A391,'Equip Group &amp; Type ref'!$2:$2,0))</f>
        <v>#N/A</v>
      </c>
      <c r="I391" s="70" t="e">
        <f>VLOOKUP(F391,'Equip Group &amp; Type ref'!F:H,6,FALSE)</f>
        <v>#N/A</v>
      </c>
      <c r="J391" s="71" t="e">
        <f>CONCATENATE(D391,":",VLOOKUP(F391,'Equip Group &amp; Type ref'!F:G,2,FALSE),":",$W391)</f>
        <v>#N/A</v>
      </c>
      <c r="K391" s="84" t="e">
        <f t="shared" si="15"/>
        <v>#N/A</v>
      </c>
      <c r="L391" s="70" t="e">
        <f>INDEX('MFR_List ref'!$A:$A,MATCH($Z391,'MFR_List ref'!$B:$B,0))</f>
        <v>#N/A</v>
      </c>
      <c r="M391" s="76" t="e">
        <f t="shared" si="14"/>
        <v>#N/A</v>
      </c>
      <c r="N391" s="78"/>
      <c r="O391" s="85"/>
      <c r="P391" s="86"/>
      <c r="Q391" s="74"/>
      <c r="R391" s="35"/>
      <c r="S391" s="36"/>
      <c r="T391" s="98"/>
      <c r="U391" s="37"/>
      <c r="V391" s="37"/>
      <c r="W391" s="38"/>
      <c r="X391" s="38"/>
      <c r="Y391" s="38"/>
      <c r="Z391" s="35"/>
      <c r="AA391" s="40"/>
      <c r="AB391" s="41"/>
      <c r="AC391" s="42"/>
      <c r="AD391" s="34"/>
      <c r="AE391" s="39"/>
      <c r="AF391" s="39"/>
      <c r="AG391" s="39"/>
      <c r="AH391" s="34"/>
      <c r="AI391" s="39"/>
      <c r="AJ391" s="39"/>
      <c r="AK391" s="43"/>
      <c r="AL391" s="38"/>
      <c r="AM391" s="40"/>
      <c r="AN391" s="40"/>
      <c r="AO391" s="40"/>
      <c r="AP391" s="40"/>
      <c r="AQ391" s="39"/>
      <c r="AR391" s="39"/>
      <c r="AS391" s="39"/>
      <c r="AT391" s="39"/>
      <c r="AU391" s="39"/>
    </row>
    <row r="392" spans="1:47" s="26" customFormat="1" ht="39" customHeight="1" x14ac:dyDescent="0.25">
      <c r="A392" s="65" t="e">
        <f>VLOOKUP(D392,'Active-Bldg List ref'!$A:$E,4,FALSE)</f>
        <v>#N/A</v>
      </c>
      <c r="B392" s="65" t="e">
        <f>VLOOKUP(D392,'Active-Bldg List ref'!$A:$E,5,FALSE)</f>
        <v>#N/A</v>
      </c>
      <c r="C392" s="65" t="e">
        <f>VLOOKUP(D392,'Active-Bldg List ref'!$A:$B,2,FALSE)</f>
        <v>#N/A</v>
      </c>
      <c r="D392" s="65" t="e">
        <f>INDEX('Active-Bldg List ref'!$A:$A,MATCH(R392,'Active-Bldg List ref'!$C:$C,0))</f>
        <v>#N/A</v>
      </c>
      <c r="E392" s="65" t="e">
        <f>INDEX('Equip Group &amp; Type ref'!D:D,MATCH(U392,'Equip Group &amp; Type ref'!E:E,0))</f>
        <v>#N/A</v>
      </c>
      <c r="F392" s="66" t="e">
        <f>INDEX('Equip Group &amp; Type ref'!F:F,MATCH(V392,'Equip Group &amp; Type ref'!G:G,0))</f>
        <v>#N/A</v>
      </c>
      <c r="G392" s="83"/>
      <c r="H392" s="69" t="e">
        <f>INDEX('Equip Group &amp; Type ref'!$F:$H,MATCH(F392,'Equip Group &amp; Type ref'!$F:$F,0),MATCH(A392,'Equip Group &amp; Type ref'!$2:$2,0))</f>
        <v>#N/A</v>
      </c>
      <c r="I392" s="70" t="e">
        <f>VLOOKUP(F392,'Equip Group &amp; Type ref'!F:H,6,FALSE)</f>
        <v>#N/A</v>
      </c>
      <c r="J392" s="71" t="e">
        <f>CONCATENATE(D392,":",VLOOKUP(F392,'Equip Group &amp; Type ref'!F:G,2,FALSE),":",$W392)</f>
        <v>#N/A</v>
      </c>
      <c r="K392" s="84" t="e">
        <f t="shared" si="15"/>
        <v>#N/A</v>
      </c>
      <c r="L392" s="70" t="e">
        <f>INDEX('MFR_List ref'!$A:$A,MATCH($Z392,'MFR_List ref'!$B:$B,0))</f>
        <v>#N/A</v>
      </c>
      <c r="M392" s="76" t="e">
        <f t="shared" si="14"/>
        <v>#N/A</v>
      </c>
      <c r="N392" s="78"/>
      <c r="O392" s="85"/>
      <c r="P392" s="86"/>
      <c r="Q392" s="74"/>
      <c r="R392" s="35"/>
      <c r="S392" s="36"/>
      <c r="T392" s="98"/>
      <c r="U392" s="37"/>
      <c r="V392" s="37"/>
      <c r="W392" s="38"/>
      <c r="X392" s="38"/>
      <c r="Y392" s="38"/>
      <c r="Z392" s="35"/>
      <c r="AA392" s="40"/>
      <c r="AB392" s="41"/>
      <c r="AC392" s="42"/>
      <c r="AD392" s="34"/>
      <c r="AE392" s="39"/>
      <c r="AF392" s="39"/>
      <c r="AG392" s="39"/>
      <c r="AH392" s="34"/>
      <c r="AI392" s="39"/>
      <c r="AJ392" s="39"/>
      <c r="AK392" s="43"/>
      <c r="AL392" s="38"/>
      <c r="AM392" s="40"/>
      <c r="AN392" s="40"/>
      <c r="AO392" s="40"/>
      <c r="AP392" s="40"/>
      <c r="AQ392" s="39"/>
      <c r="AR392" s="39"/>
      <c r="AS392" s="39"/>
      <c r="AT392" s="39"/>
      <c r="AU392" s="39"/>
    </row>
    <row r="393" spans="1:47" s="26" customFormat="1" ht="39" customHeight="1" x14ac:dyDescent="0.25">
      <c r="A393" s="65" t="e">
        <f>VLOOKUP(D393,'Active-Bldg List ref'!$A:$E,4,FALSE)</f>
        <v>#N/A</v>
      </c>
      <c r="B393" s="65" t="e">
        <f>VLOOKUP(D393,'Active-Bldg List ref'!$A:$E,5,FALSE)</f>
        <v>#N/A</v>
      </c>
      <c r="C393" s="65" t="e">
        <f>VLOOKUP(D393,'Active-Bldg List ref'!$A:$B,2,FALSE)</f>
        <v>#N/A</v>
      </c>
      <c r="D393" s="65" t="e">
        <f>INDEX('Active-Bldg List ref'!$A:$A,MATCH(R393,'Active-Bldg List ref'!$C:$C,0))</f>
        <v>#N/A</v>
      </c>
      <c r="E393" s="65" t="e">
        <f>INDEX('Equip Group &amp; Type ref'!D:D,MATCH(U393,'Equip Group &amp; Type ref'!E:E,0))</f>
        <v>#N/A</v>
      </c>
      <c r="F393" s="66" t="e">
        <f>INDEX('Equip Group &amp; Type ref'!F:F,MATCH(V393,'Equip Group &amp; Type ref'!G:G,0))</f>
        <v>#N/A</v>
      </c>
      <c r="G393" s="83"/>
      <c r="H393" s="69" t="e">
        <f>INDEX('Equip Group &amp; Type ref'!$F:$H,MATCH(F393,'Equip Group &amp; Type ref'!$F:$F,0),MATCH(A393,'Equip Group &amp; Type ref'!$2:$2,0))</f>
        <v>#N/A</v>
      </c>
      <c r="I393" s="70" t="e">
        <f>VLOOKUP(F393,'Equip Group &amp; Type ref'!F:H,6,FALSE)</f>
        <v>#N/A</v>
      </c>
      <c r="J393" s="71" t="e">
        <f>CONCATENATE(D393,":",VLOOKUP(F393,'Equip Group &amp; Type ref'!F:G,2,FALSE),":",$W393)</f>
        <v>#N/A</v>
      </c>
      <c r="K393" s="84" t="e">
        <f t="shared" si="15"/>
        <v>#N/A</v>
      </c>
      <c r="L393" s="70" t="e">
        <f>INDEX('MFR_List ref'!$A:$A,MATCH($Z393,'MFR_List ref'!$B:$B,0))</f>
        <v>#N/A</v>
      </c>
      <c r="M393" s="76" t="e">
        <f t="shared" si="14"/>
        <v>#N/A</v>
      </c>
      <c r="N393" s="78"/>
      <c r="O393" s="85"/>
      <c r="P393" s="86"/>
      <c r="Q393" s="74"/>
      <c r="R393" s="35"/>
      <c r="S393" s="36"/>
      <c r="T393" s="98"/>
      <c r="U393" s="37"/>
      <c r="V393" s="37"/>
      <c r="W393" s="38"/>
      <c r="X393" s="38"/>
      <c r="Y393" s="38"/>
      <c r="Z393" s="35"/>
      <c r="AA393" s="40"/>
      <c r="AB393" s="41"/>
      <c r="AC393" s="42"/>
      <c r="AD393" s="34"/>
      <c r="AE393" s="39"/>
      <c r="AF393" s="39"/>
      <c r="AG393" s="39"/>
      <c r="AH393" s="34"/>
      <c r="AI393" s="39"/>
      <c r="AJ393" s="39"/>
      <c r="AK393" s="43"/>
      <c r="AL393" s="38"/>
      <c r="AM393" s="40"/>
      <c r="AN393" s="40"/>
      <c r="AO393" s="40"/>
      <c r="AP393" s="40"/>
      <c r="AQ393" s="39"/>
      <c r="AR393" s="39"/>
      <c r="AS393" s="39"/>
      <c r="AT393" s="39"/>
      <c r="AU393" s="39"/>
    </row>
    <row r="394" spans="1:47" s="26" customFormat="1" ht="39" customHeight="1" x14ac:dyDescent="0.25">
      <c r="A394" s="65" t="e">
        <f>VLOOKUP(D394,'Active-Bldg List ref'!$A:$E,4,FALSE)</f>
        <v>#N/A</v>
      </c>
      <c r="B394" s="65" t="e">
        <f>VLOOKUP(D394,'Active-Bldg List ref'!$A:$E,5,FALSE)</f>
        <v>#N/A</v>
      </c>
      <c r="C394" s="65" t="e">
        <f>VLOOKUP(D394,'Active-Bldg List ref'!$A:$B,2,FALSE)</f>
        <v>#N/A</v>
      </c>
      <c r="D394" s="65" t="e">
        <f>INDEX('Active-Bldg List ref'!$A:$A,MATCH(R394,'Active-Bldg List ref'!$C:$C,0))</f>
        <v>#N/A</v>
      </c>
      <c r="E394" s="65" t="e">
        <f>INDEX('Equip Group &amp; Type ref'!D:D,MATCH(U394,'Equip Group &amp; Type ref'!E:E,0))</f>
        <v>#N/A</v>
      </c>
      <c r="F394" s="66" t="e">
        <f>INDEX('Equip Group &amp; Type ref'!F:F,MATCH(V394,'Equip Group &amp; Type ref'!G:G,0))</f>
        <v>#N/A</v>
      </c>
      <c r="G394" s="83"/>
      <c r="H394" s="69" t="e">
        <f>INDEX('Equip Group &amp; Type ref'!$F:$H,MATCH(F394,'Equip Group &amp; Type ref'!$F:$F,0),MATCH(A394,'Equip Group &amp; Type ref'!$2:$2,0))</f>
        <v>#N/A</v>
      </c>
      <c r="I394" s="70" t="e">
        <f>VLOOKUP(F394,'Equip Group &amp; Type ref'!F:H,6,FALSE)</f>
        <v>#N/A</v>
      </c>
      <c r="J394" s="71" t="e">
        <f>CONCATENATE(D394,":",VLOOKUP(F394,'Equip Group &amp; Type ref'!F:G,2,FALSE),":",$W394)</f>
        <v>#N/A</v>
      </c>
      <c r="K394" s="84" t="e">
        <f t="shared" si="15"/>
        <v>#N/A</v>
      </c>
      <c r="L394" s="70" t="e">
        <f>INDEX('MFR_List ref'!$A:$A,MATCH($Z394,'MFR_List ref'!$B:$B,0))</f>
        <v>#N/A</v>
      </c>
      <c r="M394" s="76" t="e">
        <f t="shared" si="14"/>
        <v>#N/A</v>
      </c>
      <c r="N394" s="78"/>
      <c r="O394" s="85"/>
      <c r="P394" s="86"/>
      <c r="Q394" s="74"/>
      <c r="R394" s="35"/>
      <c r="S394" s="36"/>
      <c r="T394" s="98"/>
      <c r="U394" s="37"/>
      <c r="V394" s="37"/>
      <c r="W394" s="38"/>
      <c r="X394" s="38"/>
      <c r="Y394" s="38"/>
      <c r="Z394" s="35"/>
      <c r="AA394" s="40"/>
      <c r="AB394" s="41"/>
      <c r="AC394" s="42"/>
      <c r="AD394" s="34"/>
      <c r="AE394" s="39"/>
      <c r="AF394" s="39"/>
      <c r="AG394" s="39"/>
      <c r="AH394" s="34"/>
      <c r="AI394" s="39"/>
      <c r="AJ394" s="39"/>
      <c r="AK394" s="43"/>
      <c r="AL394" s="38"/>
      <c r="AM394" s="40"/>
      <c r="AN394" s="40"/>
      <c r="AO394" s="40"/>
      <c r="AP394" s="40"/>
      <c r="AQ394" s="39"/>
      <c r="AR394" s="39"/>
      <c r="AS394" s="39"/>
      <c r="AT394" s="39"/>
      <c r="AU394" s="39"/>
    </row>
    <row r="395" spans="1:47" s="26" customFormat="1" ht="39" customHeight="1" x14ac:dyDescent="0.25">
      <c r="A395" s="65" t="e">
        <f>VLOOKUP(D395,'Active-Bldg List ref'!$A:$E,4,FALSE)</f>
        <v>#N/A</v>
      </c>
      <c r="B395" s="65" t="e">
        <f>VLOOKUP(D395,'Active-Bldg List ref'!$A:$E,5,FALSE)</f>
        <v>#N/A</v>
      </c>
      <c r="C395" s="65" t="e">
        <f>VLOOKUP(D395,'Active-Bldg List ref'!$A:$B,2,FALSE)</f>
        <v>#N/A</v>
      </c>
      <c r="D395" s="65" t="e">
        <f>INDEX('Active-Bldg List ref'!$A:$A,MATCH(R395,'Active-Bldg List ref'!$C:$C,0))</f>
        <v>#N/A</v>
      </c>
      <c r="E395" s="65" t="e">
        <f>INDEX('Equip Group &amp; Type ref'!D:D,MATCH(U395,'Equip Group &amp; Type ref'!E:E,0))</f>
        <v>#N/A</v>
      </c>
      <c r="F395" s="66" t="e">
        <f>INDEX('Equip Group &amp; Type ref'!F:F,MATCH(V395,'Equip Group &amp; Type ref'!G:G,0))</f>
        <v>#N/A</v>
      </c>
      <c r="G395" s="83"/>
      <c r="H395" s="69" t="e">
        <f>INDEX('Equip Group &amp; Type ref'!$F:$H,MATCH(F395,'Equip Group &amp; Type ref'!$F:$F,0),MATCH(A395,'Equip Group &amp; Type ref'!$2:$2,0))</f>
        <v>#N/A</v>
      </c>
      <c r="I395" s="70" t="e">
        <f>VLOOKUP(F395,'Equip Group &amp; Type ref'!F:H,6,FALSE)</f>
        <v>#N/A</v>
      </c>
      <c r="J395" s="71" t="e">
        <f>CONCATENATE(D395,":",VLOOKUP(F395,'Equip Group &amp; Type ref'!F:G,2,FALSE),":",$W395)</f>
        <v>#N/A</v>
      </c>
      <c r="K395" s="84" t="e">
        <f t="shared" si="15"/>
        <v>#N/A</v>
      </c>
      <c r="L395" s="70" t="e">
        <f>INDEX('MFR_List ref'!$A:$A,MATCH($Z395,'MFR_List ref'!$B:$B,0))</f>
        <v>#N/A</v>
      </c>
      <c r="M395" s="76" t="e">
        <f t="shared" si="14"/>
        <v>#N/A</v>
      </c>
      <c r="N395" s="78"/>
      <c r="O395" s="85"/>
      <c r="P395" s="86"/>
      <c r="Q395" s="74"/>
      <c r="R395" s="35"/>
      <c r="S395" s="36"/>
      <c r="T395" s="98"/>
      <c r="U395" s="37"/>
      <c r="V395" s="37"/>
      <c r="W395" s="38"/>
      <c r="X395" s="38"/>
      <c r="Y395" s="38"/>
      <c r="Z395" s="35"/>
      <c r="AA395" s="40"/>
      <c r="AB395" s="41"/>
      <c r="AC395" s="42"/>
      <c r="AD395" s="34"/>
      <c r="AE395" s="39"/>
      <c r="AF395" s="39"/>
      <c r="AG395" s="39"/>
      <c r="AH395" s="34"/>
      <c r="AI395" s="39"/>
      <c r="AJ395" s="39"/>
      <c r="AK395" s="43"/>
      <c r="AL395" s="38"/>
      <c r="AM395" s="40"/>
      <c r="AN395" s="40"/>
      <c r="AO395" s="40"/>
      <c r="AP395" s="40"/>
      <c r="AQ395" s="39"/>
      <c r="AR395" s="39"/>
      <c r="AS395" s="39"/>
      <c r="AT395" s="39"/>
      <c r="AU395" s="39"/>
    </row>
    <row r="396" spans="1:47" s="26" customFormat="1" ht="39" customHeight="1" x14ac:dyDescent="0.25">
      <c r="A396" s="65" t="e">
        <f>VLOOKUP(D396,'Active-Bldg List ref'!$A:$E,4,FALSE)</f>
        <v>#N/A</v>
      </c>
      <c r="B396" s="65" t="e">
        <f>VLOOKUP(D396,'Active-Bldg List ref'!$A:$E,5,FALSE)</f>
        <v>#N/A</v>
      </c>
      <c r="C396" s="65" t="e">
        <f>VLOOKUP(D396,'Active-Bldg List ref'!$A:$B,2,FALSE)</f>
        <v>#N/A</v>
      </c>
      <c r="D396" s="65" t="e">
        <f>INDEX('Active-Bldg List ref'!$A:$A,MATCH(R396,'Active-Bldg List ref'!$C:$C,0))</f>
        <v>#N/A</v>
      </c>
      <c r="E396" s="65" t="e">
        <f>INDEX('Equip Group &amp; Type ref'!D:D,MATCH(U396,'Equip Group &amp; Type ref'!E:E,0))</f>
        <v>#N/A</v>
      </c>
      <c r="F396" s="66" t="e">
        <f>INDEX('Equip Group &amp; Type ref'!F:F,MATCH(V396,'Equip Group &amp; Type ref'!G:G,0))</f>
        <v>#N/A</v>
      </c>
      <c r="G396" s="83"/>
      <c r="H396" s="69" t="e">
        <f>INDEX('Equip Group &amp; Type ref'!$F:$H,MATCH(F396,'Equip Group &amp; Type ref'!$F:$F,0),MATCH(A396,'Equip Group &amp; Type ref'!$2:$2,0))</f>
        <v>#N/A</v>
      </c>
      <c r="I396" s="70" t="e">
        <f>VLOOKUP(F396,'Equip Group &amp; Type ref'!F:H,6,FALSE)</f>
        <v>#N/A</v>
      </c>
      <c r="J396" s="71" t="e">
        <f>CONCATENATE(D396,":",VLOOKUP(F396,'Equip Group &amp; Type ref'!F:G,2,FALSE),":",$W396)</f>
        <v>#N/A</v>
      </c>
      <c r="K396" s="84" t="e">
        <f t="shared" si="15"/>
        <v>#N/A</v>
      </c>
      <c r="L396" s="70" t="e">
        <f>INDEX('MFR_List ref'!$A:$A,MATCH($Z396,'MFR_List ref'!$B:$B,0))</f>
        <v>#N/A</v>
      </c>
      <c r="M396" s="76" t="e">
        <f t="shared" si="14"/>
        <v>#N/A</v>
      </c>
      <c r="N396" s="78"/>
      <c r="O396" s="85"/>
      <c r="P396" s="86"/>
      <c r="Q396" s="74"/>
      <c r="R396" s="35"/>
      <c r="S396" s="36"/>
      <c r="T396" s="98"/>
      <c r="U396" s="37"/>
      <c r="V396" s="37"/>
      <c r="W396" s="38"/>
      <c r="X396" s="38"/>
      <c r="Y396" s="38"/>
      <c r="Z396" s="35"/>
      <c r="AA396" s="40"/>
      <c r="AB396" s="41"/>
      <c r="AC396" s="42"/>
      <c r="AD396" s="34"/>
      <c r="AE396" s="39"/>
      <c r="AF396" s="39"/>
      <c r="AG396" s="39"/>
      <c r="AH396" s="34"/>
      <c r="AI396" s="39"/>
      <c r="AJ396" s="39"/>
      <c r="AK396" s="43"/>
      <c r="AL396" s="38"/>
      <c r="AM396" s="40"/>
      <c r="AN396" s="40"/>
      <c r="AO396" s="40"/>
      <c r="AP396" s="40"/>
      <c r="AQ396" s="39"/>
      <c r="AR396" s="39"/>
      <c r="AS396" s="39"/>
      <c r="AT396" s="39"/>
      <c r="AU396" s="39"/>
    </row>
    <row r="397" spans="1:47" s="26" customFormat="1" ht="39" customHeight="1" x14ac:dyDescent="0.25">
      <c r="A397" s="65" t="e">
        <f>VLOOKUP(D397,'Active-Bldg List ref'!$A:$E,4,FALSE)</f>
        <v>#N/A</v>
      </c>
      <c r="B397" s="65" t="e">
        <f>VLOOKUP(D397,'Active-Bldg List ref'!$A:$E,5,FALSE)</f>
        <v>#N/A</v>
      </c>
      <c r="C397" s="65" t="e">
        <f>VLOOKUP(D397,'Active-Bldg List ref'!$A:$B,2,FALSE)</f>
        <v>#N/A</v>
      </c>
      <c r="D397" s="65" t="e">
        <f>INDEX('Active-Bldg List ref'!$A:$A,MATCH(R397,'Active-Bldg List ref'!$C:$C,0))</f>
        <v>#N/A</v>
      </c>
      <c r="E397" s="65" t="e">
        <f>INDEX('Equip Group &amp; Type ref'!D:D,MATCH(U397,'Equip Group &amp; Type ref'!E:E,0))</f>
        <v>#N/A</v>
      </c>
      <c r="F397" s="66" t="e">
        <f>INDEX('Equip Group &amp; Type ref'!F:F,MATCH(V397,'Equip Group &amp; Type ref'!G:G,0))</f>
        <v>#N/A</v>
      </c>
      <c r="G397" s="83"/>
      <c r="H397" s="69" t="e">
        <f>INDEX('Equip Group &amp; Type ref'!$F:$H,MATCH(F397,'Equip Group &amp; Type ref'!$F:$F,0),MATCH(A397,'Equip Group &amp; Type ref'!$2:$2,0))</f>
        <v>#N/A</v>
      </c>
      <c r="I397" s="70" t="e">
        <f>VLOOKUP(F397,'Equip Group &amp; Type ref'!F:H,6,FALSE)</f>
        <v>#N/A</v>
      </c>
      <c r="J397" s="71" t="e">
        <f>CONCATENATE(D397,":",VLOOKUP(F397,'Equip Group &amp; Type ref'!F:G,2,FALSE),":",$W397)</f>
        <v>#N/A</v>
      </c>
      <c r="K397" s="84" t="e">
        <f t="shared" si="15"/>
        <v>#N/A</v>
      </c>
      <c r="L397" s="70" t="e">
        <f>INDEX('MFR_List ref'!$A:$A,MATCH($Z397,'MFR_List ref'!$B:$B,0))</f>
        <v>#N/A</v>
      </c>
      <c r="M397" s="76" t="e">
        <f t="shared" si="14"/>
        <v>#N/A</v>
      </c>
      <c r="N397" s="78"/>
      <c r="O397" s="85"/>
      <c r="P397" s="86"/>
      <c r="Q397" s="74"/>
      <c r="R397" s="35"/>
      <c r="S397" s="36"/>
      <c r="T397" s="98"/>
      <c r="U397" s="37"/>
      <c r="V397" s="37"/>
      <c r="W397" s="38"/>
      <c r="X397" s="38"/>
      <c r="Y397" s="38"/>
      <c r="Z397" s="35"/>
      <c r="AA397" s="40"/>
      <c r="AB397" s="41"/>
      <c r="AC397" s="42"/>
      <c r="AD397" s="34"/>
      <c r="AE397" s="39"/>
      <c r="AF397" s="39"/>
      <c r="AG397" s="39"/>
      <c r="AH397" s="34"/>
      <c r="AI397" s="39"/>
      <c r="AJ397" s="39"/>
      <c r="AK397" s="43"/>
      <c r="AL397" s="38"/>
      <c r="AM397" s="40"/>
      <c r="AN397" s="40"/>
      <c r="AO397" s="40"/>
      <c r="AP397" s="40"/>
      <c r="AQ397" s="39"/>
      <c r="AR397" s="39"/>
      <c r="AS397" s="39"/>
      <c r="AT397" s="39"/>
      <c r="AU397" s="39"/>
    </row>
    <row r="398" spans="1:47" s="26" customFormat="1" ht="39" customHeight="1" x14ac:dyDescent="0.25">
      <c r="A398" s="65" t="e">
        <f>VLOOKUP(D398,'Active-Bldg List ref'!$A:$E,4,FALSE)</f>
        <v>#N/A</v>
      </c>
      <c r="B398" s="65" t="e">
        <f>VLOOKUP(D398,'Active-Bldg List ref'!$A:$E,5,FALSE)</f>
        <v>#N/A</v>
      </c>
      <c r="C398" s="65" t="e">
        <f>VLOOKUP(D398,'Active-Bldg List ref'!$A:$B,2,FALSE)</f>
        <v>#N/A</v>
      </c>
      <c r="D398" s="65" t="e">
        <f>INDEX('Active-Bldg List ref'!$A:$A,MATCH(R398,'Active-Bldg List ref'!$C:$C,0))</f>
        <v>#N/A</v>
      </c>
      <c r="E398" s="65" t="e">
        <f>INDEX('Equip Group &amp; Type ref'!D:D,MATCH(U398,'Equip Group &amp; Type ref'!E:E,0))</f>
        <v>#N/A</v>
      </c>
      <c r="F398" s="66" t="e">
        <f>INDEX('Equip Group &amp; Type ref'!F:F,MATCH(V398,'Equip Group &amp; Type ref'!G:G,0))</f>
        <v>#N/A</v>
      </c>
      <c r="G398" s="83"/>
      <c r="H398" s="69" t="e">
        <f>INDEX('Equip Group &amp; Type ref'!$F:$H,MATCH(F398,'Equip Group &amp; Type ref'!$F:$F,0),MATCH(A398,'Equip Group &amp; Type ref'!$2:$2,0))</f>
        <v>#N/A</v>
      </c>
      <c r="I398" s="70" t="e">
        <f>VLOOKUP(F398,'Equip Group &amp; Type ref'!F:H,6,FALSE)</f>
        <v>#N/A</v>
      </c>
      <c r="J398" s="71" t="e">
        <f>CONCATENATE(D398,":",VLOOKUP(F398,'Equip Group &amp; Type ref'!F:G,2,FALSE),":",$W398)</f>
        <v>#N/A</v>
      </c>
      <c r="K398" s="84" t="e">
        <f t="shared" si="15"/>
        <v>#N/A</v>
      </c>
      <c r="L398" s="70" t="e">
        <f>INDEX('MFR_List ref'!$A:$A,MATCH($Z398,'MFR_List ref'!$B:$B,0))</f>
        <v>#N/A</v>
      </c>
      <c r="M398" s="76" t="e">
        <f t="shared" si="14"/>
        <v>#N/A</v>
      </c>
      <c r="N398" s="78"/>
      <c r="O398" s="85"/>
      <c r="P398" s="86"/>
      <c r="Q398" s="74"/>
      <c r="R398" s="35"/>
      <c r="S398" s="36"/>
      <c r="T398" s="98"/>
      <c r="U398" s="37"/>
      <c r="V398" s="37"/>
      <c r="W398" s="38"/>
      <c r="X398" s="38"/>
      <c r="Y398" s="38"/>
      <c r="Z398" s="35"/>
      <c r="AA398" s="40"/>
      <c r="AB398" s="41"/>
      <c r="AC398" s="42"/>
      <c r="AD398" s="34"/>
      <c r="AE398" s="39"/>
      <c r="AF398" s="39"/>
      <c r="AG398" s="39"/>
      <c r="AH398" s="34"/>
      <c r="AI398" s="39"/>
      <c r="AJ398" s="39"/>
      <c r="AK398" s="43"/>
      <c r="AL398" s="38"/>
      <c r="AM398" s="40"/>
      <c r="AN398" s="40"/>
      <c r="AO398" s="40"/>
      <c r="AP398" s="40"/>
      <c r="AQ398" s="39"/>
      <c r="AR398" s="39"/>
      <c r="AS398" s="39"/>
      <c r="AT398" s="39"/>
      <c r="AU398" s="39"/>
    </row>
    <row r="399" spans="1:47" s="26" customFormat="1" ht="39" customHeight="1" x14ac:dyDescent="0.25">
      <c r="A399" s="65" t="e">
        <f>VLOOKUP(D399,'Active-Bldg List ref'!$A:$E,4,FALSE)</f>
        <v>#N/A</v>
      </c>
      <c r="B399" s="65" t="e">
        <f>VLOOKUP(D399,'Active-Bldg List ref'!$A:$E,5,FALSE)</f>
        <v>#N/A</v>
      </c>
      <c r="C399" s="65" t="e">
        <f>VLOOKUP(D399,'Active-Bldg List ref'!$A:$B,2,FALSE)</f>
        <v>#N/A</v>
      </c>
      <c r="D399" s="65" t="e">
        <f>INDEX('Active-Bldg List ref'!$A:$A,MATCH(R399,'Active-Bldg List ref'!$C:$C,0))</f>
        <v>#N/A</v>
      </c>
      <c r="E399" s="65" t="e">
        <f>INDEX('Equip Group &amp; Type ref'!D:D,MATCH(U399,'Equip Group &amp; Type ref'!E:E,0))</f>
        <v>#N/A</v>
      </c>
      <c r="F399" s="66" t="e">
        <f>INDEX('Equip Group &amp; Type ref'!F:F,MATCH(V399,'Equip Group &amp; Type ref'!G:G,0))</f>
        <v>#N/A</v>
      </c>
      <c r="G399" s="83"/>
      <c r="H399" s="69" t="e">
        <f>INDEX('Equip Group &amp; Type ref'!$F:$H,MATCH(F399,'Equip Group &amp; Type ref'!$F:$F,0),MATCH(A399,'Equip Group &amp; Type ref'!$2:$2,0))</f>
        <v>#N/A</v>
      </c>
      <c r="I399" s="70" t="e">
        <f>VLOOKUP(F399,'Equip Group &amp; Type ref'!F:H,6,FALSE)</f>
        <v>#N/A</v>
      </c>
      <c r="J399" s="71" t="e">
        <f>CONCATENATE(D399,":",VLOOKUP(F399,'Equip Group &amp; Type ref'!F:G,2,FALSE),":",$W399)</f>
        <v>#N/A</v>
      </c>
      <c r="K399" s="84" t="e">
        <f t="shared" si="15"/>
        <v>#N/A</v>
      </c>
      <c r="L399" s="70" t="e">
        <f>INDEX('MFR_List ref'!$A:$A,MATCH($Z399,'MFR_List ref'!$B:$B,0))</f>
        <v>#N/A</v>
      </c>
      <c r="M399" s="76" t="e">
        <f t="shared" si="14"/>
        <v>#N/A</v>
      </c>
      <c r="N399" s="78"/>
      <c r="O399" s="85"/>
      <c r="P399" s="86"/>
      <c r="Q399" s="74"/>
      <c r="R399" s="35"/>
      <c r="S399" s="36"/>
      <c r="T399" s="98"/>
      <c r="U399" s="37"/>
      <c r="V399" s="37"/>
      <c r="W399" s="38"/>
      <c r="X399" s="38"/>
      <c r="Y399" s="38"/>
      <c r="Z399" s="35"/>
      <c r="AA399" s="40"/>
      <c r="AB399" s="41"/>
      <c r="AC399" s="42"/>
      <c r="AD399" s="34"/>
      <c r="AE399" s="39"/>
      <c r="AF399" s="39"/>
      <c r="AG399" s="39"/>
      <c r="AH399" s="34"/>
      <c r="AI399" s="39"/>
      <c r="AJ399" s="39"/>
      <c r="AK399" s="43"/>
      <c r="AL399" s="38"/>
      <c r="AM399" s="40"/>
      <c r="AN399" s="40"/>
      <c r="AO399" s="40"/>
      <c r="AP399" s="40"/>
      <c r="AQ399" s="39"/>
      <c r="AR399" s="39"/>
      <c r="AS399" s="39"/>
      <c r="AT399" s="39"/>
      <c r="AU399" s="39"/>
    </row>
    <row r="400" spans="1:47" s="26" customFormat="1" ht="39" customHeight="1" x14ac:dyDescent="0.25">
      <c r="A400" s="65" t="e">
        <f>VLOOKUP(D400,'Active-Bldg List ref'!$A:$E,4,FALSE)</f>
        <v>#N/A</v>
      </c>
      <c r="B400" s="65" t="e">
        <f>VLOOKUP(D400,'Active-Bldg List ref'!$A:$E,5,FALSE)</f>
        <v>#N/A</v>
      </c>
      <c r="C400" s="65" t="e">
        <f>VLOOKUP(D400,'Active-Bldg List ref'!$A:$B,2,FALSE)</f>
        <v>#N/A</v>
      </c>
      <c r="D400" s="65" t="e">
        <f>INDEX('Active-Bldg List ref'!$A:$A,MATCH(R400,'Active-Bldg List ref'!$C:$C,0))</f>
        <v>#N/A</v>
      </c>
      <c r="E400" s="65" t="e">
        <f>INDEX('Equip Group &amp; Type ref'!D:D,MATCH(U400,'Equip Group &amp; Type ref'!E:E,0))</f>
        <v>#N/A</v>
      </c>
      <c r="F400" s="66" t="e">
        <f>INDEX('Equip Group &amp; Type ref'!F:F,MATCH(V400,'Equip Group &amp; Type ref'!G:G,0))</f>
        <v>#N/A</v>
      </c>
      <c r="G400" s="83"/>
      <c r="H400" s="69" t="e">
        <f>INDEX('Equip Group &amp; Type ref'!$F:$H,MATCH(F400,'Equip Group &amp; Type ref'!$F:$F,0),MATCH(A400,'Equip Group &amp; Type ref'!$2:$2,0))</f>
        <v>#N/A</v>
      </c>
      <c r="I400" s="70" t="e">
        <f>VLOOKUP(F400,'Equip Group &amp; Type ref'!F:H,6,FALSE)</f>
        <v>#N/A</v>
      </c>
      <c r="J400" s="71" t="e">
        <f>CONCATENATE(D400,":",VLOOKUP(F400,'Equip Group &amp; Type ref'!F:G,2,FALSE),":",$W400)</f>
        <v>#N/A</v>
      </c>
      <c r="K400" s="84" t="e">
        <f t="shared" si="15"/>
        <v>#N/A</v>
      </c>
      <c r="L400" s="70" t="e">
        <f>INDEX('MFR_List ref'!$A:$A,MATCH($Z400,'MFR_List ref'!$B:$B,0))</f>
        <v>#N/A</v>
      </c>
      <c r="M400" s="76" t="e">
        <f t="shared" si="14"/>
        <v>#N/A</v>
      </c>
      <c r="N400" s="78"/>
      <c r="O400" s="85"/>
      <c r="P400" s="86"/>
      <c r="Q400" s="74"/>
      <c r="R400" s="35"/>
      <c r="S400" s="36"/>
      <c r="T400" s="98"/>
      <c r="U400" s="37"/>
      <c r="V400" s="37"/>
      <c r="W400" s="38"/>
      <c r="X400" s="38"/>
      <c r="Y400" s="38"/>
      <c r="Z400" s="35"/>
      <c r="AA400" s="40"/>
      <c r="AB400" s="41"/>
      <c r="AC400" s="42"/>
      <c r="AD400" s="34"/>
      <c r="AE400" s="39"/>
      <c r="AF400" s="39"/>
      <c r="AG400" s="39"/>
      <c r="AH400" s="34"/>
      <c r="AI400" s="39"/>
      <c r="AJ400" s="39"/>
      <c r="AK400" s="43"/>
      <c r="AL400" s="38"/>
      <c r="AM400" s="40"/>
      <c r="AN400" s="40"/>
      <c r="AO400" s="40"/>
      <c r="AP400" s="40"/>
      <c r="AQ400" s="39"/>
      <c r="AR400" s="39"/>
      <c r="AS400" s="39"/>
      <c r="AT400" s="39"/>
      <c r="AU400" s="39"/>
    </row>
    <row r="401" spans="1:47" s="26" customFormat="1" ht="39" customHeight="1" x14ac:dyDescent="0.25">
      <c r="A401" s="65" t="e">
        <f>VLOOKUP(D401,'Active-Bldg List ref'!$A:$E,4,FALSE)</f>
        <v>#N/A</v>
      </c>
      <c r="B401" s="65" t="e">
        <f>VLOOKUP(D401,'Active-Bldg List ref'!$A:$E,5,FALSE)</f>
        <v>#N/A</v>
      </c>
      <c r="C401" s="65" t="e">
        <f>VLOOKUP(D401,'Active-Bldg List ref'!$A:$B,2,FALSE)</f>
        <v>#N/A</v>
      </c>
      <c r="D401" s="65" t="e">
        <f>INDEX('Active-Bldg List ref'!$A:$A,MATCH(R401,'Active-Bldg List ref'!$C:$C,0))</f>
        <v>#N/A</v>
      </c>
      <c r="E401" s="65" t="e">
        <f>INDEX('Equip Group &amp; Type ref'!D:D,MATCH(U401,'Equip Group &amp; Type ref'!E:E,0))</f>
        <v>#N/A</v>
      </c>
      <c r="F401" s="66" t="e">
        <f>INDEX('Equip Group &amp; Type ref'!F:F,MATCH(V401,'Equip Group &amp; Type ref'!G:G,0))</f>
        <v>#N/A</v>
      </c>
      <c r="G401" s="83"/>
      <c r="H401" s="69" t="e">
        <f>INDEX('Equip Group &amp; Type ref'!$F:$H,MATCH(F401,'Equip Group &amp; Type ref'!$F:$F,0),MATCH(A401,'Equip Group &amp; Type ref'!$2:$2,0))</f>
        <v>#N/A</v>
      </c>
      <c r="I401" s="70" t="e">
        <f>VLOOKUP(F401,'Equip Group &amp; Type ref'!F:H,6,FALSE)</f>
        <v>#N/A</v>
      </c>
      <c r="J401" s="71" t="e">
        <f>CONCATENATE(D401,":",VLOOKUP(F401,'Equip Group &amp; Type ref'!F:G,2,FALSE),":",$W401)</f>
        <v>#N/A</v>
      </c>
      <c r="K401" s="84" t="e">
        <f t="shared" si="15"/>
        <v>#N/A</v>
      </c>
      <c r="L401" s="70" t="e">
        <f>INDEX('MFR_List ref'!$A:$A,MATCH($Z401,'MFR_List ref'!$B:$B,0))</f>
        <v>#N/A</v>
      </c>
      <c r="M401" s="76" t="e">
        <f t="shared" si="14"/>
        <v>#N/A</v>
      </c>
      <c r="N401" s="78"/>
      <c r="O401" s="85"/>
      <c r="P401" s="86"/>
      <c r="Q401" s="74"/>
      <c r="R401" s="35"/>
      <c r="S401" s="36"/>
      <c r="T401" s="98"/>
      <c r="U401" s="37"/>
      <c r="V401" s="37"/>
      <c r="W401" s="38"/>
      <c r="X401" s="38"/>
      <c r="Y401" s="38"/>
      <c r="Z401" s="35"/>
      <c r="AA401" s="40"/>
      <c r="AB401" s="41"/>
      <c r="AC401" s="42"/>
      <c r="AD401" s="34"/>
      <c r="AE401" s="39"/>
      <c r="AF401" s="39"/>
      <c r="AG401" s="39"/>
      <c r="AH401" s="34"/>
      <c r="AI401" s="39"/>
      <c r="AJ401" s="39"/>
      <c r="AK401" s="43"/>
      <c r="AL401" s="38"/>
      <c r="AM401" s="40"/>
      <c r="AN401" s="40"/>
      <c r="AO401" s="40"/>
      <c r="AP401" s="40"/>
      <c r="AQ401" s="39"/>
      <c r="AR401" s="39"/>
      <c r="AS401" s="39"/>
      <c r="AT401" s="39"/>
      <c r="AU401" s="39"/>
    </row>
    <row r="402" spans="1:47" s="26" customFormat="1" ht="39" customHeight="1" x14ac:dyDescent="0.25">
      <c r="A402" s="65" t="e">
        <f>VLOOKUP(D402,'Active-Bldg List ref'!$A:$E,4,FALSE)</f>
        <v>#N/A</v>
      </c>
      <c r="B402" s="65" t="e">
        <f>VLOOKUP(D402,'Active-Bldg List ref'!$A:$E,5,FALSE)</f>
        <v>#N/A</v>
      </c>
      <c r="C402" s="65" t="e">
        <f>VLOOKUP(D402,'Active-Bldg List ref'!$A:$B,2,FALSE)</f>
        <v>#N/A</v>
      </c>
      <c r="D402" s="65" t="e">
        <f>INDEX('Active-Bldg List ref'!$A:$A,MATCH(R402,'Active-Bldg List ref'!$C:$C,0))</f>
        <v>#N/A</v>
      </c>
      <c r="E402" s="65" t="e">
        <f>INDEX('Equip Group &amp; Type ref'!D:D,MATCH(U402,'Equip Group &amp; Type ref'!E:E,0))</f>
        <v>#N/A</v>
      </c>
      <c r="F402" s="66" t="e">
        <f>INDEX('Equip Group &amp; Type ref'!F:F,MATCH(V402,'Equip Group &amp; Type ref'!G:G,0))</f>
        <v>#N/A</v>
      </c>
      <c r="G402" s="83"/>
      <c r="H402" s="69" t="e">
        <f>INDEX('Equip Group &amp; Type ref'!$F:$H,MATCH(F402,'Equip Group &amp; Type ref'!$F:$F,0),MATCH(A402,'Equip Group &amp; Type ref'!$2:$2,0))</f>
        <v>#N/A</v>
      </c>
      <c r="I402" s="70" t="e">
        <f>VLOOKUP(F402,'Equip Group &amp; Type ref'!F:H,6,FALSE)</f>
        <v>#N/A</v>
      </c>
      <c r="J402" s="71" t="e">
        <f>CONCATENATE(D402,":",VLOOKUP(F402,'Equip Group &amp; Type ref'!F:G,2,FALSE),":",$W402)</f>
        <v>#N/A</v>
      </c>
      <c r="K402" s="84" t="e">
        <f t="shared" si="15"/>
        <v>#N/A</v>
      </c>
      <c r="L402" s="70" t="e">
        <f>INDEX('MFR_List ref'!$A:$A,MATCH($Z402,'MFR_List ref'!$B:$B,0))</f>
        <v>#N/A</v>
      </c>
      <c r="M402" s="76" t="e">
        <f t="shared" si="14"/>
        <v>#N/A</v>
      </c>
      <c r="N402" s="78"/>
      <c r="O402" s="85"/>
      <c r="P402" s="86"/>
      <c r="Q402" s="74"/>
      <c r="R402" s="35"/>
      <c r="S402" s="36"/>
      <c r="T402" s="98"/>
      <c r="U402" s="37"/>
      <c r="V402" s="37"/>
      <c r="W402" s="38"/>
      <c r="X402" s="38"/>
      <c r="Y402" s="38"/>
      <c r="Z402" s="35"/>
      <c r="AA402" s="40"/>
      <c r="AB402" s="41"/>
      <c r="AC402" s="42"/>
      <c r="AD402" s="34"/>
      <c r="AE402" s="39"/>
      <c r="AF402" s="39"/>
      <c r="AG402" s="39"/>
      <c r="AH402" s="34"/>
      <c r="AI402" s="39"/>
      <c r="AJ402" s="39"/>
      <c r="AK402" s="43"/>
      <c r="AL402" s="38"/>
      <c r="AM402" s="40"/>
      <c r="AN402" s="40"/>
      <c r="AO402" s="40"/>
      <c r="AP402" s="40"/>
      <c r="AQ402" s="39"/>
      <c r="AR402" s="39"/>
      <c r="AS402" s="39"/>
      <c r="AT402" s="39"/>
      <c r="AU402" s="39"/>
    </row>
    <row r="403" spans="1:47" s="26" customFormat="1" ht="39" customHeight="1" x14ac:dyDescent="0.25">
      <c r="A403" s="65" t="e">
        <f>VLOOKUP(D403,'Active-Bldg List ref'!$A:$E,4,FALSE)</f>
        <v>#N/A</v>
      </c>
      <c r="B403" s="65" t="e">
        <f>VLOOKUP(D403,'Active-Bldg List ref'!$A:$E,5,FALSE)</f>
        <v>#N/A</v>
      </c>
      <c r="C403" s="65" t="e">
        <f>VLOOKUP(D403,'Active-Bldg List ref'!$A:$B,2,FALSE)</f>
        <v>#N/A</v>
      </c>
      <c r="D403" s="65" t="e">
        <f>INDEX('Active-Bldg List ref'!$A:$A,MATCH(R403,'Active-Bldg List ref'!$C:$C,0))</f>
        <v>#N/A</v>
      </c>
      <c r="E403" s="65" t="e">
        <f>INDEX('Equip Group &amp; Type ref'!D:D,MATCH(U403,'Equip Group &amp; Type ref'!E:E,0))</f>
        <v>#N/A</v>
      </c>
      <c r="F403" s="66" t="e">
        <f>INDEX('Equip Group &amp; Type ref'!F:F,MATCH(V403,'Equip Group &amp; Type ref'!G:G,0))</f>
        <v>#N/A</v>
      </c>
      <c r="G403" s="83"/>
      <c r="H403" s="69" t="e">
        <f>INDEX('Equip Group &amp; Type ref'!$F:$H,MATCH(F403,'Equip Group &amp; Type ref'!$F:$F,0),MATCH(A403,'Equip Group &amp; Type ref'!$2:$2,0))</f>
        <v>#N/A</v>
      </c>
      <c r="I403" s="70" t="e">
        <f>VLOOKUP(F403,'Equip Group &amp; Type ref'!F:H,6,FALSE)</f>
        <v>#N/A</v>
      </c>
      <c r="J403" s="71" t="e">
        <f>CONCATENATE(D403,":",VLOOKUP(F403,'Equip Group &amp; Type ref'!F:G,2,FALSE),":",$W403)</f>
        <v>#N/A</v>
      </c>
      <c r="K403" s="84" t="e">
        <f t="shared" si="15"/>
        <v>#N/A</v>
      </c>
      <c r="L403" s="70" t="e">
        <f>INDEX('MFR_List ref'!$A:$A,MATCH($Z403,'MFR_List ref'!$B:$B,0))</f>
        <v>#N/A</v>
      </c>
      <c r="M403" s="76" t="e">
        <f t="shared" si="14"/>
        <v>#N/A</v>
      </c>
      <c r="N403" s="78"/>
      <c r="O403" s="85"/>
      <c r="P403" s="86"/>
      <c r="Q403" s="74"/>
      <c r="R403" s="35"/>
      <c r="S403" s="36"/>
      <c r="T403" s="98"/>
      <c r="U403" s="37"/>
      <c r="V403" s="37"/>
      <c r="W403" s="38"/>
      <c r="X403" s="38"/>
      <c r="Y403" s="38"/>
      <c r="Z403" s="35"/>
      <c r="AA403" s="40"/>
      <c r="AB403" s="41"/>
      <c r="AC403" s="42"/>
      <c r="AD403" s="34"/>
      <c r="AE403" s="39"/>
      <c r="AF403" s="39"/>
      <c r="AG403" s="39"/>
      <c r="AH403" s="34"/>
      <c r="AI403" s="39"/>
      <c r="AJ403" s="39"/>
      <c r="AK403" s="43"/>
      <c r="AL403" s="38"/>
      <c r="AM403" s="40"/>
      <c r="AN403" s="40"/>
      <c r="AO403" s="40"/>
      <c r="AP403" s="40"/>
      <c r="AQ403" s="39"/>
      <c r="AR403" s="39"/>
      <c r="AS403" s="39"/>
      <c r="AT403" s="39"/>
      <c r="AU403" s="39"/>
    </row>
    <row r="404" spans="1:47" s="26" customFormat="1" ht="39" customHeight="1" x14ac:dyDescent="0.25">
      <c r="A404" s="65" t="e">
        <f>VLOOKUP(D404,'Active-Bldg List ref'!$A:$E,4,FALSE)</f>
        <v>#N/A</v>
      </c>
      <c r="B404" s="65" t="e">
        <f>VLOOKUP(D404,'Active-Bldg List ref'!$A:$E,5,FALSE)</f>
        <v>#N/A</v>
      </c>
      <c r="C404" s="65" t="e">
        <f>VLOOKUP(D404,'Active-Bldg List ref'!$A:$B,2,FALSE)</f>
        <v>#N/A</v>
      </c>
      <c r="D404" s="65" t="e">
        <f>INDEX('Active-Bldg List ref'!$A:$A,MATCH(R404,'Active-Bldg List ref'!$C:$C,0))</f>
        <v>#N/A</v>
      </c>
      <c r="E404" s="65" t="e">
        <f>INDEX('Equip Group &amp; Type ref'!D:D,MATCH(U404,'Equip Group &amp; Type ref'!E:E,0))</f>
        <v>#N/A</v>
      </c>
      <c r="F404" s="66" t="e">
        <f>INDEX('Equip Group &amp; Type ref'!F:F,MATCH(V404,'Equip Group &amp; Type ref'!G:G,0))</f>
        <v>#N/A</v>
      </c>
      <c r="G404" s="83"/>
      <c r="H404" s="69" t="e">
        <f>INDEX('Equip Group &amp; Type ref'!$F:$H,MATCH(F404,'Equip Group &amp; Type ref'!$F:$F,0),MATCH(A404,'Equip Group &amp; Type ref'!$2:$2,0))</f>
        <v>#N/A</v>
      </c>
      <c r="I404" s="70" t="e">
        <f>VLOOKUP(F404,'Equip Group &amp; Type ref'!F:H,6,FALSE)</f>
        <v>#N/A</v>
      </c>
      <c r="J404" s="71" t="e">
        <f>CONCATENATE(D404,":",VLOOKUP(F404,'Equip Group &amp; Type ref'!F:G,2,FALSE),":",$W404)</f>
        <v>#N/A</v>
      </c>
      <c r="K404" s="84" t="e">
        <f t="shared" si="15"/>
        <v>#N/A</v>
      </c>
      <c r="L404" s="70" t="e">
        <f>INDEX('MFR_List ref'!$A:$A,MATCH($Z404,'MFR_List ref'!$B:$B,0))</f>
        <v>#N/A</v>
      </c>
      <c r="M404" s="76" t="e">
        <f t="shared" si="14"/>
        <v>#N/A</v>
      </c>
      <c r="N404" s="78"/>
      <c r="O404" s="85"/>
      <c r="P404" s="86"/>
      <c r="Q404" s="74"/>
      <c r="R404" s="35"/>
      <c r="S404" s="36"/>
      <c r="T404" s="98"/>
      <c r="U404" s="37"/>
      <c r="V404" s="37"/>
      <c r="W404" s="38"/>
      <c r="X404" s="38"/>
      <c r="Y404" s="38"/>
      <c r="Z404" s="35"/>
      <c r="AA404" s="40"/>
      <c r="AB404" s="41"/>
      <c r="AC404" s="42"/>
      <c r="AD404" s="34"/>
      <c r="AE404" s="39"/>
      <c r="AF404" s="39"/>
      <c r="AG404" s="39"/>
      <c r="AH404" s="34"/>
      <c r="AI404" s="39"/>
      <c r="AJ404" s="39"/>
      <c r="AK404" s="43"/>
      <c r="AL404" s="38"/>
      <c r="AM404" s="40"/>
      <c r="AN404" s="40"/>
      <c r="AO404" s="40"/>
      <c r="AP404" s="40"/>
      <c r="AQ404" s="39"/>
      <c r="AR404" s="39"/>
      <c r="AS404" s="39"/>
      <c r="AT404" s="39"/>
      <c r="AU404" s="39"/>
    </row>
    <row r="405" spans="1:47" s="26" customFormat="1" ht="39" customHeight="1" x14ac:dyDescent="0.25">
      <c r="A405" s="65" t="e">
        <f>VLOOKUP(D405,'Active-Bldg List ref'!$A:$E,4,FALSE)</f>
        <v>#N/A</v>
      </c>
      <c r="B405" s="65" t="e">
        <f>VLOOKUP(D405,'Active-Bldg List ref'!$A:$E,5,FALSE)</f>
        <v>#N/A</v>
      </c>
      <c r="C405" s="65" t="e">
        <f>VLOOKUP(D405,'Active-Bldg List ref'!$A:$B,2,FALSE)</f>
        <v>#N/A</v>
      </c>
      <c r="D405" s="65" t="e">
        <f>INDEX('Active-Bldg List ref'!$A:$A,MATCH(R405,'Active-Bldg List ref'!$C:$C,0))</f>
        <v>#N/A</v>
      </c>
      <c r="E405" s="65" t="e">
        <f>INDEX('Equip Group &amp; Type ref'!D:D,MATCH(U405,'Equip Group &amp; Type ref'!E:E,0))</f>
        <v>#N/A</v>
      </c>
      <c r="F405" s="66" t="e">
        <f>INDEX('Equip Group &amp; Type ref'!F:F,MATCH(V405,'Equip Group &amp; Type ref'!G:G,0))</f>
        <v>#N/A</v>
      </c>
      <c r="G405" s="83"/>
      <c r="H405" s="69" t="e">
        <f>INDEX('Equip Group &amp; Type ref'!$F:$H,MATCH(F405,'Equip Group &amp; Type ref'!$F:$F,0),MATCH(A405,'Equip Group &amp; Type ref'!$2:$2,0))</f>
        <v>#N/A</v>
      </c>
      <c r="I405" s="70" t="e">
        <f>VLOOKUP(F405,'Equip Group &amp; Type ref'!F:H,6,FALSE)</f>
        <v>#N/A</v>
      </c>
      <c r="J405" s="71" t="e">
        <f>CONCATENATE(D405,":",VLOOKUP(F405,'Equip Group &amp; Type ref'!F:G,2,FALSE),":",$W405)</f>
        <v>#N/A</v>
      </c>
      <c r="K405" s="84" t="e">
        <f t="shared" si="15"/>
        <v>#N/A</v>
      </c>
      <c r="L405" s="70" t="e">
        <f>INDEX('MFR_List ref'!$A:$A,MATCH($Z405,'MFR_List ref'!$B:$B,0))</f>
        <v>#N/A</v>
      </c>
      <c r="M405" s="76" t="e">
        <f t="shared" si="14"/>
        <v>#N/A</v>
      </c>
      <c r="N405" s="78"/>
      <c r="O405" s="85"/>
      <c r="P405" s="86"/>
      <c r="Q405" s="74"/>
      <c r="R405" s="35"/>
      <c r="S405" s="36"/>
      <c r="T405" s="98"/>
      <c r="U405" s="37"/>
      <c r="V405" s="37"/>
      <c r="W405" s="38"/>
      <c r="X405" s="38"/>
      <c r="Y405" s="38"/>
      <c r="Z405" s="35"/>
      <c r="AA405" s="40"/>
      <c r="AB405" s="41"/>
      <c r="AC405" s="42"/>
      <c r="AD405" s="34"/>
      <c r="AE405" s="39"/>
      <c r="AF405" s="39"/>
      <c r="AG405" s="39"/>
      <c r="AH405" s="34"/>
      <c r="AI405" s="39"/>
      <c r="AJ405" s="39"/>
      <c r="AK405" s="43"/>
      <c r="AL405" s="38"/>
      <c r="AM405" s="40"/>
      <c r="AN405" s="40"/>
      <c r="AO405" s="40"/>
      <c r="AP405" s="40"/>
      <c r="AQ405" s="39"/>
      <c r="AR405" s="39"/>
      <c r="AS405" s="39"/>
      <c r="AT405" s="39"/>
      <c r="AU405" s="39"/>
    </row>
    <row r="406" spans="1:47" s="26" customFormat="1" ht="39" customHeight="1" x14ac:dyDescent="0.25">
      <c r="A406" s="65" t="e">
        <f>VLOOKUP(D406,'Active-Bldg List ref'!$A:$E,4,FALSE)</f>
        <v>#N/A</v>
      </c>
      <c r="B406" s="65" t="e">
        <f>VLOOKUP(D406,'Active-Bldg List ref'!$A:$E,5,FALSE)</f>
        <v>#N/A</v>
      </c>
      <c r="C406" s="65" t="e">
        <f>VLOOKUP(D406,'Active-Bldg List ref'!$A:$B,2,FALSE)</f>
        <v>#N/A</v>
      </c>
      <c r="D406" s="65" t="e">
        <f>INDEX('Active-Bldg List ref'!$A:$A,MATCH(R406,'Active-Bldg List ref'!$C:$C,0))</f>
        <v>#N/A</v>
      </c>
      <c r="E406" s="65" t="e">
        <f>INDEX('Equip Group &amp; Type ref'!D:D,MATCH(U406,'Equip Group &amp; Type ref'!E:E,0))</f>
        <v>#N/A</v>
      </c>
      <c r="F406" s="66" t="e">
        <f>INDEX('Equip Group &amp; Type ref'!F:F,MATCH(V406,'Equip Group &amp; Type ref'!G:G,0))</f>
        <v>#N/A</v>
      </c>
      <c r="G406" s="83"/>
      <c r="H406" s="69" t="e">
        <f>INDEX('Equip Group &amp; Type ref'!$F:$H,MATCH(F406,'Equip Group &amp; Type ref'!$F:$F,0),MATCH(A406,'Equip Group &amp; Type ref'!$2:$2,0))</f>
        <v>#N/A</v>
      </c>
      <c r="I406" s="70" t="e">
        <f>VLOOKUP(F406,'Equip Group &amp; Type ref'!F:H,6,FALSE)</f>
        <v>#N/A</v>
      </c>
      <c r="J406" s="71" t="e">
        <f>CONCATENATE(D406,":",VLOOKUP(F406,'Equip Group &amp; Type ref'!F:G,2,FALSE),":",$W406)</f>
        <v>#N/A</v>
      </c>
      <c r="K406" s="84" t="e">
        <f t="shared" si="15"/>
        <v>#N/A</v>
      </c>
      <c r="L406" s="70" t="e">
        <f>INDEX('MFR_List ref'!$A:$A,MATCH($Z406,'MFR_List ref'!$B:$B,0))</f>
        <v>#N/A</v>
      </c>
      <c r="M406" s="76" t="e">
        <f t="shared" si="14"/>
        <v>#N/A</v>
      </c>
      <c r="N406" s="78"/>
      <c r="O406" s="85"/>
      <c r="P406" s="86"/>
      <c r="Q406" s="74"/>
      <c r="R406" s="35"/>
      <c r="S406" s="36"/>
      <c r="T406" s="98"/>
      <c r="U406" s="37"/>
      <c r="V406" s="37"/>
      <c r="W406" s="38"/>
      <c r="X406" s="38"/>
      <c r="Y406" s="38"/>
      <c r="Z406" s="35"/>
      <c r="AA406" s="40"/>
      <c r="AB406" s="41"/>
      <c r="AC406" s="42"/>
      <c r="AD406" s="34"/>
      <c r="AE406" s="39"/>
      <c r="AF406" s="39"/>
      <c r="AG406" s="39"/>
      <c r="AH406" s="34"/>
      <c r="AI406" s="39"/>
      <c r="AJ406" s="39"/>
      <c r="AK406" s="43"/>
      <c r="AL406" s="38"/>
      <c r="AM406" s="40"/>
      <c r="AN406" s="40"/>
      <c r="AO406" s="40"/>
      <c r="AP406" s="40"/>
      <c r="AQ406" s="39"/>
      <c r="AR406" s="39"/>
      <c r="AS406" s="39"/>
      <c r="AT406" s="39"/>
      <c r="AU406" s="39"/>
    </row>
    <row r="407" spans="1:47" s="26" customFormat="1" ht="39" customHeight="1" x14ac:dyDescent="0.25">
      <c r="A407" s="65" t="e">
        <f>VLOOKUP(D407,'Active-Bldg List ref'!$A:$E,4,FALSE)</f>
        <v>#N/A</v>
      </c>
      <c r="B407" s="65" t="e">
        <f>VLOOKUP(D407,'Active-Bldg List ref'!$A:$E,5,FALSE)</f>
        <v>#N/A</v>
      </c>
      <c r="C407" s="65" t="e">
        <f>VLOOKUP(D407,'Active-Bldg List ref'!$A:$B,2,FALSE)</f>
        <v>#N/A</v>
      </c>
      <c r="D407" s="65" t="e">
        <f>INDEX('Active-Bldg List ref'!$A:$A,MATCH(R407,'Active-Bldg List ref'!$C:$C,0))</f>
        <v>#N/A</v>
      </c>
      <c r="E407" s="65" t="e">
        <f>INDEX('Equip Group &amp; Type ref'!D:D,MATCH(U407,'Equip Group &amp; Type ref'!E:E,0))</f>
        <v>#N/A</v>
      </c>
      <c r="F407" s="66" t="e">
        <f>INDEX('Equip Group &amp; Type ref'!F:F,MATCH(V407,'Equip Group &amp; Type ref'!G:G,0))</f>
        <v>#N/A</v>
      </c>
      <c r="G407" s="83"/>
      <c r="H407" s="69" t="e">
        <f>INDEX('Equip Group &amp; Type ref'!$F:$H,MATCH(F407,'Equip Group &amp; Type ref'!$F:$F,0),MATCH(A407,'Equip Group &amp; Type ref'!$2:$2,0))</f>
        <v>#N/A</v>
      </c>
      <c r="I407" s="70" t="e">
        <f>VLOOKUP(F407,'Equip Group &amp; Type ref'!F:H,6,FALSE)</f>
        <v>#N/A</v>
      </c>
      <c r="J407" s="71" t="e">
        <f>CONCATENATE(D407,":",VLOOKUP(F407,'Equip Group &amp; Type ref'!F:G,2,FALSE),":",$W407)</f>
        <v>#N/A</v>
      </c>
      <c r="K407" s="84" t="e">
        <f t="shared" si="15"/>
        <v>#N/A</v>
      </c>
      <c r="L407" s="70" t="e">
        <f>INDEX('MFR_List ref'!$A:$A,MATCH($Z407,'MFR_List ref'!$B:$B,0))</f>
        <v>#N/A</v>
      </c>
      <c r="M407" s="76" t="e">
        <f t="shared" si="14"/>
        <v>#N/A</v>
      </c>
      <c r="N407" s="78"/>
      <c r="O407" s="85"/>
      <c r="P407" s="86"/>
      <c r="Q407" s="74"/>
      <c r="R407" s="35"/>
      <c r="S407" s="36"/>
      <c r="T407" s="98"/>
      <c r="U407" s="37"/>
      <c r="V407" s="37"/>
      <c r="W407" s="38"/>
      <c r="X407" s="38"/>
      <c r="Y407" s="38"/>
      <c r="Z407" s="35"/>
      <c r="AA407" s="40"/>
      <c r="AB407" s="41"/>
      <c r="AC407" s="42"/>
      <c r="AD407" s="34"/>
      <c r="AE407" s="39"/>
      <c r="AF407" s="39"/>
      <c r="AG407" s="39"/>
      <c r="AH407" s="34"/>
      <c r="AI407" s="39"/>
      <c r="AJ407" s="39"/>
      <c r="AK407" s="43"/>
      <c r="AL407" s="38"/>
      <c r="AM407" s="40"/>
      <c r="AN407" s="40"/>
      <c r="AO407" s="40"/>
      <c r="AP407" s="40"/>
      <c r="AQ407" s="39"/>
      <c r="AR407" s="39"/>
      <c r="AS407" s="39"/>
      <c r="AT407" s="39"/>
      <c r="AU407" s="39"/>
    </row>
    <row r="408" spans="1:47" s="26" customFormat="1" ht="39" customHeight="1" x14ac:dyDescent="0.25">
      <c r="A408" s="65" t="e">
        <f>VLOOKUP(D408,'Active-Bldg List ref'!$A:$E,4,FALSE)</f>
        <v>#N/A</v>
      </c>
      <c r="B408" s="65" t="e">
        <f>VLOOKUP(D408,'Active-Bldg List ref'!$A:$E,5,FALSE)</f>
        <v>#N/A</v>
      </c>
      <c r="C408" s="65" t="e">
        <f>VLOOKUP(D408,'Active-Bldg List ref'!$A:$B,2,FALSE)</f>
        <v>#N/A</v>
      </c>
      <c r="D408" s="65" t="e">
        <f>INDEX('Active-Bldg List ref'!$A:$A,MATCH(R408,'Active-Bldg List ref'!$C:$C,0))</f>
        <v>#N/A</v>
      </c>
      <c r="E408" s="65" t="e">
        <f>INDEX('Equip Group &amp; Type ref'!D:D,MATCH(U408,'Equip Group &amp; Type ref'!E:E,0))</f>
        <v>#N/A</v>
      </c>
      <c r="F408" s="66" t="e">
        <f>INDEX('Equip Group &amp; Type ref'!F:F,MATCH(V408,'Equip Group &amp; Type ref'!G:G,0))</f>
        <v>#N/A</v>
      </c>
      <c r="G408" s="83"/>
      <c r="H408" s="69" t="e">
        <f>INDEX('Equip Group &amp; Type ref'!$F:$H,MATCH(F408,'Equip Group &amp; Type ref'!$F:$F,0),MATCH(A408,'Equip Group &amp; Type ref'!$2:$2,0))</f>
        <v>#N/A</v>
      </c>
      <c r="I408" s="70" t="e">
        <f>VLOOKUP(F408,'Equip Group &amp; Type ref'!F:H,6,FALSE)</f>
        <v>#N/A</v>
      </c>
      <c r="J408" s="71" t="e">
        <f>CONCATENATE(D408,":",VLOOKUP(F408,'Equip Group &amp; Type ref'!F:G,2,FALSE),":",$W408)</f>
        <v>#N/A</v>
      </c>
      <c r="K408" s="84" t="e">
        <f t="shared" si="15"/>
        <v>#N/A</v>
      </c>
      <c r="L408" s="70" t="e">
        <f>INDEX('MFR_List ref'!$A:$A,MATCH($Z408,'MFR_List ref'!$B:$B,0))</f>
        <v>#N/A</v>
      </c>
      <c r="M408" s="76" t="e">
        <f t="shared" si="14"/>
        <v>#N/A</v>
      </c>
      <c r="N408" s="78"/>
      <c r="O408" s="85"/>
      <c r="P408" s="86"/>
      <c r="Q408" s="74"/>
      <c r="R408" s="35"/>
      <c r="S408" s="36"/>
      <c r="T408" s="98"/>
      <c r="U408" s="37"/>
      <c r="V408" s="37"/>
      <c r="W408" s="38"/>
      <c r="X408" s="38"/>
      <c r="Y408" s="38"/>
      <c r="Z408" s="35"/>
      <c r="AA408" s="40"/>
      <c r="AB408" s="41"/>
      <c r="AC408" s="42"/>
      <c r="AD408" s="34"/>
      <c r="AE408" s="39"/>
      <c r="AF408" s="39"/>
      <c r="AG408" s="39"/>
      <c r="AH408" s="34"/>
      <c r="AI408" s="39"/>
      <c r="AJ408" s="39"/>
      <c r="AK408" s="43"/>
      <c r="AL408" s="38"/>
      <c r="AM408" s="40"/>
      <c r="AN408" s="40"/>
      <c r="AO408" s="40"/>
      <c r="AP408" s="40"/>
      <c r="AQ408" s="39"/>
      <c r="AR408" s="39"/>
      <c r="AS408" s="39"/>
      <c r="AT408" s="39"/>
      <c r="AU408" s="39"/>
    </row>
    <row r="409" spans="1:47" s="26" customFormat="1" ht="39" customHeight="1" x14ac:dyDescent="0.25">
      <c r="A409" s="65" t="e">
        <f>VLOOKUP(D409,'Active-Bldg List ref'!$A:$E,4,FALSE)</f>
        <v>#N/A</v>
      </c>
      <c r="B409" s="65" t="e">
        <f>VLOOKUP(D409,'Active-Bldg List ref'!$A:$E,5,FALSE)</f>
        <v>#N/A</v>
      </c>
      <c r="C409" s="65" t="e">
        <f>VLOOKUP(D409,'Active-Bldg List ref'!$A:$B,2,FALSE)</f>
        <v>#N/A</v>
      </c>
      <c r="D409" s="65" t="e">
        <f>INDEX('Active-Bldg List ref'!$A:$A,MATCH(R409,'Active-Bldg List ref'!$C:$C,0))</f>
        <v>#N/A</v>
      </c>
      <c r="E409" s="65" t="e">
        <f>INDEX('Equip Group &amp; Type ref'!D:D,MATCH(U409,'Equip Group &amp; Type ref'!E:E,0))</f>
        <v>#N/A</v>
      </c>
      <c r="F409" s="66" t="e">
        <f>INDEX('Equip Group &amp; Type ref'!F:F,MATCH(V409,'Equip Group &amp; Type ref'!G:G,0))</f>
        <v>#N/A</v>
      </c>
      <c r="G409" s="83"/>
      <c r="H409" s="69" t="e">
        <f>INDEX('Equip Group &amp; Type ref'!$F:$H,MATCH(F409,'Equip Group &amp; Type ref'!$F:$F,0),MATCH(A409,'Equip Group &amp; Type ref'!$2:$2,0))</f>
        <v>#N/A</v>
      </c>
      <c r="I409" s="70" t="e">
        <f>VLOOKUP(F409,'Equip Group &amp; Type ref'!F:H,6,FALSE)</f>
        <v>#N/A</v>
      </c>
      <c r="J409" s="71" t="e">
        <f>CONCATENATE(D409,":",VLOOKUP(F409,'Equip Group &amp; Type ref'!F:G,2,FALSE),":",$W409)</f>
        <v>#N/A</v>
      </c>
      <c r="K409" s="84" t="e">
        <f t="shared" si="15"/>
        <v>#N/A</v>
      </c>
      <c r="L409" s="70" t="e">
        <f>INDEX('MFR_List ref'!$A:$A,MATCH($Z409,'MFR_List ref'!$B:$B,0))</f>
        <v>#N/A</v>
      </c>
      <c r="M409" s="76" t="e">
        <f t="shared" si="14"/>
        <v>#N/A</v>
      </c>
      <c r="N409" s="78"/>
      <c r="O409" s="85"/>
      <c r="P409" s="86"/>
      <c r="Q409" s="74"/>
      <c r="R409" s="35"/>
      <c r="S409" s="36"/>
      <c r="T409" s="98"/>
      <c r="U409" s="37"/>
      <c r="V409" s="37"/>
      <c r="W409" s="38"/>
      <c r="X409" s="38"/>
      <c r="Y409" s="38"/>
      <c r="Z409" s="35"/>
      <c r="AA409" s="40"/>
      <c r="AB409" s="41"/>
      <c r="AC409" s="42"/>
      <c r="AD409" s="34"/>
      <c r="AE409" s="39"/>
      <c r="AF409" s="39"/>
      <c r="AG409" s="39"/>
      <c r="AH409" s="34"/>
      <c r="AI409" s="39"/>
      <c r="AJ409" s="39"/>
      <c r="AK409" s="43"/>
      <c r="AL409" s="38"/>
      <c r="AM409" s="40"/>
      <c r="AN409" s="40"/>
      <c r="AO409" s="40"/>
      <c r="AP409" s="40"/>
      <c r="AQ409" s="39"/>
      <c r="AR409" s="39"/>
      <c r="AS409" s="39"/>
      <c r="AT409" s="39"/>
      <c r="AU409" s="39"/>
    </row>
    <row r="410" spans="1:47" s="26" customFormat="1" ht="39" customHeight="1" x14ac:dyDescent="0.25">
      <c r="A410" s="65" t="e">
        <f>VLOOKUP(D410,'Active-Bldg List ref'!$A:$E,4,FALSE)</f>
        <v>#N/A</v>
      </c>
      <c r="B410" s="65" t="e">
        <f>VLOOKUP(D410,'Active-Bldg List ref'!$A:$E,5,FALSE)</f>
        <v>#N/A</v>
      </c>
      <c r="C410" s="65" t="e">
        <f>VLOOKUP(D410,'Active-Bldg List ref'!$A:$B,2,FALSE)</f>
        <v>#N/A</v>
      </c>
      <c r="D410" s="65" t="e">
        <f>INDEX('Active-Bldg List ref'!$A:$A,MATCH(R410,'Active-Bldg List ref'!$C:$C,0))</f>
        <v>#N/A</v>
      </c>
      <c r="E410" s="65" t="e">
        <f>INDEX('Equip Group &amp; Type ref'!D:D,MATCH(U410,'Equip Group &amp; Type ref'!E:E,0))</f>
        <v>#N/A</v>
      </c>
      <c r="F410" s="66" t="e">
        <f>INDEX('Equip Group &amp; Type ref'!F:F,MATCH(V410,'Equip Group &amp; Type ref'!G:G,0))</f>
        <v>#N/A</v>
      </c>
      <c r="G410" s="83"/>
      <c r="H410" s="69" t="e">
        <f>INDEX('Equip Group &amp; Type ref'!$F:$H,MATCH(F410,'Equip Group &amp; Type ref'!$F:$F,0),MATCH(A410,'Equip Group &amp; Type ref'!$2:$2,0))</f>
        <v>#N/A</v>
      </c>
      <c r="I410" s="70" t="e">
        <f>VLOOKUP(F410,'Equip Group &amp; Type ref'!F:H,6,FALSE)</f>
        <v>#N/A</v>
      </c>
      <c r="J410" s="71" t="e">
        <f>CONCATENATE(D410,":",VLOOKUP(F410,'Equip Group &amp; Type ref'!F:G,2,FALSE),":",$W410)</f>
        <v>#N/A</v>
      </c>
      <c r="K410" s="84" t="e">
        <f t="shared" si="15"/>
        <v>#N/A</v>
      </c>
      <c r="L410" s="70" t="e">
        <f>INDEX('MFR_List ref'!$A:$A,MATCH($Z410,'MFR_List ref'!$B:$B,0))</f>
        <v>#N/A</v>
      </c>
      <c r="M410" s="76" t="e">
        <f t="shared" si="14"/>
        <v>#N/A</v>
      </c>
      <c r="N410" s="78"/>
      <c r="O410" s="85"/>
      <c r="P410" s="86"/>
      <c r="Q410" s="74"/>
      <c r="R410" s="35"/>
      <c r="S410" s="36"/>
      <c r="T410" s="98"/>
      <c r="U410" s="37"/>
      <c r="V410" s="37"/>
      <c r="W410" s="38"/>
      <c r="X410" s="38"/>
      <c r="Y410" s="38"/>
      <c r="Z410" s="35"/>
      <c r="AA410" s="40"/>
      <c r="AB410" s="41"/>
      <c r="AC410" s="42"/>
      <c r="AD410" s="34"/>
      <c r="AE410" s="39"/>
      <c r="AF410" s="39"/>
      <c r="AG410" s="39"/>
      <c r="AH410" s="34"/>
      <c r="AI410" s="39"/>
      <c r="AJ410" s="39"/>
      <c r="AK410" s="43"/>
      <c r="AL410" s="38"/>
      <c r="AM410" s="40"/>
      <c r="AN410" s="40"/>
      <c r="AO410" s="40"/>
      <c r="AP410" s="40"/>
      <c r="AQ410" s="39"/>
      <c r="AR410" s="39"/>
      <c r="AS410" s="39"/>
      <c r="AT410" s="39"/>
      <c r="AU410" s="39"/>
    </row>
    <row r="411" spans="1:47" s="26" customFormat="1" ht="39" customHeight="1" x14ac:dyDescent="0.25">
      <c r="A411" s="65" t="e">
        <f>VLOOKUP(D411,'Active-Bldg List ref'!$A:$E,4,FALSE)</f>
        <v>#N/A</v>
      </c>
      <c r="B411" s="65" t="e">
        <f>VLOOKUP(D411,'Active-Bldg List ref'!$A:$E,5,FALSE)</f>
        <v>#N/A</v>
      </c>
      <c r="C411" s="65" t="e">
        <f>VLOOKUP(D411,'Active-Bldg List ref'!$A:$B,2,FALSE)</f>
        <v>#N/A</v>
      </c>
      <c r="D411" s="65" t="e">
        <f>INDEX('Active-Bldg List ref'!$A:$A,MATCH(R411,'Active-Bldg List ref'!$C:$C,0))</f>
        <v>#N/A</v>
      </c>
      <c r="E411" s="65" t="e">
        <f>INDEX('Equip Group &amp; Type ref'!D:D,MATCH(U411,'Equip Group &amp; Type ref'!E:E,0))</f>
        <v>#N/A</v>
      </c>
      <c r="F411" s="66" t="e">
        <f>INDEX('Equip Group &amp; Type ref'!F:F,MATCH(V411,'Equip Group &amp; Type ref'!G:G,0))</f>
        <v>#N/A</v>
      </c>
      <c r="G411" s="83"/>
      <c r="H411" s="69" t="e">
        <f>INDEX('Equip Group &amp; Type ref'!$F:$H,MATCH(F411,'Equip Group &amp; Type ref'!$F:$F,0),MATCH(A411,'Equip Group &amp; Type ref'!$2:$2,0))</f>
        <v>#N/A</v>
      </c>
      <c r="I411" s="70" t="e">
        <f>VLOOKUP(F411,'Equip Group &amp; Type ref'!F:H,6,FALSE)</f>
        <v>#N/A</v>
      </c>
      <c r="J411" s="71" t="e">
        <f>CONCATENATE(D411,":",VLOOKUP(F411,'Equip Group &amp; Type ref'!F:G,2,FALSE),":",$W411)</f>
        <v>#N/A</v>
      </c>
      <c r="K411" s="84" t="e">
        <f t="shared" si="15"/>
        <v>#N/A</v>
      </c>
      <c r="L411" s="70" t="e">
        <f>INDEX('MFR_List ref'!$A:$A,MATCH($Z411,'MFR_List ref'!$B:$B,0))</f>
        <v>#N/A</v>
      </c>
      <c r="M411" s="76" t="e">
        <f t="shared" si="14"/>
        <v>#N/A</v>
      </c>
      <c r="N411" s="78"/>
      <c r="O411" s="85"/>
      <c r="P411" s="86"/>
      <c r="Q411" s="74"/>
      <c r="R411" s="35"/>
      <c r="S411" s="36"/>
      <c r="T411" s="98"/>
      <c r="U411" s="37"/>
      <c r="V411" s="37"/>
      <c r="W411" s="38"/>
      <c r="X411" s="38"/>
      <c r="Y411" s="38"/>
      <c r="Z411" s="35"/>
      <c r="AA411" s="40"/>
      <c r="AB411" s="41"/>
      <c r="AC411" s="42"/>
      <c r="AD411" s="34"/>
      <c r="AE411" s="39"/>
      <c r="AF411" s="39"/>
      <c r="AG411" s="39"/>
      <c r="AH411" s="34"/>
      <c r="AI411" s="39"/>
      <c r="AJ411" s="39"/>
      <c r="AK411" s="43"/>
      <c r="AL411" s="38"/>
      <c r="AM411" s="40"/>
      <c r="AN411" s="40"/>
      <c r="AO411" s="40"/>
      <c r="AP411" s="40"/>
      <c r="AQ411" s="39"/>
      <c r="AR411" s="39"/>
      <c r="AS411" s="39"/>
      <c r="AT411" s="39"/>
      <c r="AU411" s="39"/>
    </row>
    <row r="412" spans="1:47" s="26" customFormat="1" ht="39" customHeight="1" x14ac:dyDescent="0.25">
      <c r="A412" s="65" t="e">
        <f>VLOOKUP(D412,'Active-Bldg List ref'!$A:$E,4,FALSE)</f>
        <v>#N/A</v>
      </c>
      <c r="B412" s="65" t="e">
        <f>VLOOKUP(D412,'Active-Bldg List ref'!$A:$E,5,FALSE)</f>
        <v>#N/A</v>
      </c>
      <c r="C412" s="65" t="e">
        <f>VLOOKUP(D412,'Active-Bldg List ref'!$A:$B,2,FALSE)</f>
        <v>#N/A</v>
      </c>
      <c r="D412" s="65" t="e">
        <f>INDEX('Active-Bldg List ref'!$A:$A,MATCH(R412,'Active-Bldg List ref'!$C:$C,0))</f>
        <v>#N/A</v>
      </c>
      <c r="E412" s="65" t="e">
        <f>INDEX('Equip Group &amp; Type ref'!D:D,MATCH(U412,'Equip Group &amp; Type ref'!E:E,0))</f>
        <v>#N/A</v>
      </c>
      <c r="F412" s="66" t="e">
        <f>INDEX('Equip Group &amp; Type ref'!F:F,MATCH(V412,'Equip Group &amp; Type ref'!G:G,0))</f>
        <v>#N/A</v>
      </c>
      <c r="G412" s="83"/>
      <c r="H412" s="69" t="e">
        <f>INDEX('Equip Group &amp; Type ref'!$F:$H,MATCH(F412,'Equip Group &amp; Type ref'!$F:$F,0),MATCH(A412,'Equip Group &amp; Type ref'!$2:$2,0))</f>
        <v>#N/A</v>
      </c>
      <c r="I412" s="70" t="e">
        <f>VLOOKUP(F412,'Equip Group &amp; Type ref'!F:H,6,FALSE)</f>
        <v>#N/A</v>
      </c>
      <c r="J412" s="71" t="e">
        <f>CONCATENATE(D412,":",VLOOKUP(F412,'Equip Group &amp; Type ref'!F:G,2,FALSE),":",$W412)</f>
        <v>#N/A</v>
      </c>
      <c r="K412" s="84" t="e">
        <f t="shared" si="15"/>
        <v>#N/A</v>
      </c>
      <c r="L412" s="70" t="e">
        <f>INDEX('MFR_List ref'!$A:$A,MATCH($Z412,'MFR_List ref'!$B:$B,0))</f>
        <v>#N/A</v>
      </c>
      <c r="M412" s="76" t="e">
        <f t="shared" si="14"/>
        <v>#N/A</v>
      </c>
      <c r="N412" s="78"/>
      <c r="O412" s="85"/>
      <c r="P412" s="86"/>
      <c r="Q412" s="74"/>
      <c r="R412" s="35"/>
      <c r="S412" s="36"/>
      <c r="T412" s="98"/>
      <c r="U412" s="37"/>
      <c r="V412" s="37"/>
      <c r="W412" s="38"/>
      <c r="X412" s="38"/>
      <c r="Y412" s="38"/>
      <c r="Z412" s="35"/>
      <c r="AA412" s="40"/>
      <c r="AB412" s="41"/>
      <c r="AC412" s="42"/>
      <c r="AD412" s="34"/>
      <c r="AE412" s="39"/>
      <c r="AF412" s="39"/>
      <c r="AG412" s="39"/>
      <c r="AH412" s="34"/>
      <c r="AI412" s="39"/>
      <c r="AJ412" s="39"/>
      <c r="AK412" s="43"/>
      <c r="AL412" s="38"/>
      <c r="AM412" s="40"/>
      <c r="AN412" s="40"/>
      <c r="AO412" s="40"/>
      <c r="AP412" s="40"/>
      <c r="AQ412" s="39"/>
      <c r="AR412" s="39"/>
      <c r="AS412" s="39"/>
      <c r="AT412" s="39"/>
      <c r="AU412" s="39"/>
    </row>
    <row r="413" spans="1:47" s="26" customFormat="1" ht="39" customHeight="1" x14ac:dyDescent="0.25">
      <c r="A413" s="65" t="e">
        <f>VLOOKUP(D413,'Active-Bldg List ref'!$A:$E,4,FALSE)</f>
        <v>#N/A</v>
      </c>
      <c r="B413" s="65" t="e">
        <f>VLOOKUP(D413,'Active-Bldg List ref'!$A:$E,5,FALSE)</f>
        <v>#N/A</v>
      </c>
      <c r="C413" s="65" t="e">
        <f>VLOOKUP(D413,'Active-Bldg List ref'!$A:$B,2,FALSE)</f>
        <v>#N/A</v>
      </c>
      <c r="D413" s="65" t="e">
        <f>INDEX('Active-Bldg List ref'!$A:$A,MATCH(R413,'Active-Bldg List ref'!$C:$C,0))</f>
        <v>#N/A</v>
      </c>
      <c r="E413" s="65" t="e">
        <f>INDEX('Equip Group &amp; Type ref'!D:D,MATCH(U413,'Equip Group &amp; Type ref'!E:E,0))</f>
        <v>#N/A</v>
      </c>
      <c r="F413" s="66" t="e">
        <f>INDEX('Equip Group &amp; Type ref'!F:F,MATCH(V413,'Equip Group &amp; Type ref'!G:G,0))</f>
        <v>#N/A</v>
      </c>
      <c r="G413" s="83"/>
      <c r="H413" s="69" t="e">
        <f>INDEX('Equip Group &amp; Type ref'!$F:$H,MATCH(F413,'Equip Group &amp; Type ref'!$F:$F,0),MATCH(A413,'Equip Group &amp; Type ref'!$2:$2,0))</f>
        <v>#N/A</v>
      </c>
      <c r="I413" s="70" t="e">
        <f>VLOOKUP(F413,'Equip Group &amp; Type ref'!F:H,6,FALSE)</f>
        <v>#N/A</v>
      </c>
      <c r="J413" s="71" t="e">
        <f>CONCATENATE(D413,":",VLOOKUP(F413,'Equip Group &amp; Type ref'!F:G,2,FALSE),":",$W413)</f>
        <v>#N/A</v>
      </c>
      <c r="K413" s="84" t="e">
        <f t="shared" si="15"/>
        <v>#N/A</v>
      </c>
      <c r="L413" s="70" t="e">
        <f>INDEX('MFR_List ref'!$A:$A,MATCH($Z413,'MFR_List ref'!$B:$B,0))</f>
        <v>#N/A</v>
      </c>
      <c r="M413" s="76" t="e">
        <f t="shared" si="14"/>
        <v>#N/A</v>
      </c>
      <c r="N413" s="78"/>
      <c r="O413" s="85"/>
      <c r="P413" s="86"/>
      <c r="Q413" s="74"/>
      <c r="R413" s="35"/>
      <c r="S413" s="36"/>
      <c r="T413" s="98"/>
      <c r="U413" s="37"/>
      <c r="V413" s="37"/>
      <c r="W413" s="38"/>
      <c r="X413" s="38"/>
      <c r="Y413" s="38"/>
      <c r="Z413" s="35"/>
      <c r="AA413" s="40"/>
      <c r="AB413" s="41"/>
      <c r="AC413" s="42"/>
      <c r="AD413" s="34"/>
      <c r="AE413" s="39"/>
      <c r="AF413" s="39"/>
      <c r="AG413" s="39"/>
      <c r="AH413" s="34"/>
      <c r="AI413" s="39"/>
      <c r="AJ413" s="39"/>
      <c r="AK413" s="43"/>
      <c r="AL413" s="38"/>
      <c r="AM413" s="40"/>
      <c r="AN413" s="40"/>
      <c r="AO413" s="40"/>
      <c r="AP413" s="40"/>
      <c r="AQ413" s="39"/>
      <c r="AR413" s="39"/>
      <c r="AS413" s="39"/>
      <c r="AT413" s="39"/>
      <c r="AU413" s="39"/>
    </row>
    <row r="414" spans="1:47" s="26" customFormat="1" ht="39" customHeight="1" x14ac:dyDescent="0.25">
      <c r="A414" s="65" t="e">
        <f>VLOOKUP(D414,'Active-Bldg List ref'!$A:$E,4,FALSE)</f>
        <v>#N/A</v>
      </c>
      <c r="B414" s="65" t="e">
        <f>VLOOKUP(D414,'Active-Bldg List ref'!$A:$E,5,FALSE)</f>
        <v>#N/A</v>
      </c>
      <c r="C414" s="65" t="e">
        <f>VLOOKUP(D414,'Active-Bldg List ref'!$A:$B,2,FALSE)</f>
        <v>#N/A</v>
      </c>
      <c r="D414" s="65" t="e">
        <f>INDEX('Active-Bldg List ref'!$A:$A,MATCH(R414,'Active-Bldg List ref'!$C:$C,0))</f>
        <v>#N/A</v>
      </c>
      <c r="E414" s="65" t="e">
        <f>INDEX('Equip Group &amp; Type ref'!D:D,MATCH(U414,'Equip Group &amp; Type ref'!E:E,0))</f>
        <v>#N/A</v>
      </c>
      <c r="F414" s="66" t="e">
        <f>INDEX('Equip Group &amp; Type ref'!F:F,MATCH(V414,'Equip Group &amp; Type ref'!G:G,0))</f>
        <v>#N/A</v>
      </c>
      <c r="G414" s="83"/>
      <c r="H414" s="69" t="e">
        <f>INDEX('Equip Group &amp; Type ref'!$F:$H,MATCH(F414,'Equip Group &amp; Type ref'!$F:$F,0),MATCH(A414,'Equip Group &amp; Type ref'!$2:$2,0))</f>
        <v>#N/A</v>
      </c>
      <c r="I414" s="70" t="e">
        <f>VLOOKUP(F414,'Equip Group &amp; Type ref'!F:H,6,FALSE)</f>
        <v>#N/A</v>
      </c>
      <c r="J414" s="71" t="e">
        <f>CONCATENATE(D414,":",VLOOKUP(F414,'Equip Group &amp; Type ref'!F:G,2,FALSE),":",$W414)</f>
        <v>#N/A</v>
      </c>
      <c r="K414" s="84" t="e">
        <f t="shared" si="15"/>
        <v>#N/A</v>
      </c>
      <c r="L414" s="70" t="e">
        <f>INDEX('MFR_List ref'!$A:$A,MATCH($Z414,'MFR_List ref'!$B:$B,0))</f>
        <v>#N/A</v>
      </c>
      <c r="M414" s="76" t="e">
        <f t="shared" si="14"/>
        <v>#N/A</v>
      </c>
      <c r="N414" s="78"/>
      <c r="O414" s="85"/>
      <c r="P414" s="86"/>
      <c r="Q414" s="74"/>
      <c r="R414" s="35"/>
      <c r="S414" s="36"/>
      <c r="T414" s="98"/>
      <c r="U414" s="37"/>
      <c r="V414" s="37"/>
      <c r="W414" s="38"/>
      <c r="X414" s="38"/>
      <c r="Y414" s="38"/>
      <c r="Z414" s="35"/>
      <c r="AA414" s="40"/>
      <c r="AB414" s="41"/>
      <c r="AC414" s="42"/>
      <c r="AD414" s="34"/>
      <c r="AE414" s="39"/>
      <c r="AF414" s="39"/>
      <c r="AG414" s="39"/>
      <c r="AH414" s="34"/>
      <c r="AI414" s="39"/>
      <c r="AJ414" s="39"/>
      <c r="AK414" s="43"/>
      <c r="AL414" s="38"/>
      <c r="AM414" s="40"/>
      <c r="AN414" s="40"/>
      <c r="AO414" s="40"/>
      <c r="AP414" s="40"/>
      <c r="AQ414" s="39"/>
      <c r="AR414" s="39"/>
      <c r="AS414" s="39"/>
      <c r="AT414" s="39"/>
      <c r="AU414" s="39"/>
    </row>
    <row r="415" spans="1:47" s="26" customFormat="1" ht="39" customHeight="1" x14ac:dyDescent="0.25">
      <c r="A415" s="65" t="e">
        <f>VLOOKUP(D415,'Active-Bldg List ref'!$A:$E,4,FALSE)</f>
        <v>#N/A</v>
      </c>
      <c r="B415" s="65" t="e">
        <f>VLOOKUP(D415,'Active-Bldg List ref'!$A:$E,5,FALSE)</f>
        <v>#N/A</v>
      </c>
      <c r="C415" s="65" t="e">
        <f>VLOOKUP(D415,'Active-Bldg List ref'!$A:$B,2,FALSE)</f>
        <v>#N/A</v>
      </c>
      <c r="D415" s="65" t="e">
        <f>INDEX('Active-Bldg List ref'!$A:$A,MATCH(R415,'Active-Bldg List ref'!$C:$C,0))</f>
        <v>#N/A</v>
      </c>
      <c r="E415" s="65" t="e">
        <f>INDEX('Equip Group &amp; Type ref'!D:D,MATCH(U415,'Equip Group &amp; Type ref'!E:E,0))</f>
        <v>#N/A</v>
      </c>
      <c r="F415" s="66" t="e">
        <f>INDEX('Equip Group &amp; Type ref'!F:F,MATCH(V415,'Equip Group &amp; Type ref'!G:G,0))</f>
        <v>#N/A</v>
      </c>
      <c r="G415" s="83"/>
      <c r="H415" s="69" t="e">
        <f>INDEX('Equip Group &amp; Type ref'!$F:$H,MATCH(F415,'Equip Group &amp; Type ref'!$F:$F,0),MATCH(A415,'Equip Group &amp; Type ref'!$2:$2,0))</f>
        <v>#N/A</v>
      </c>
      <c r="I415" s="70" t="e">
        <f>VLOOKUP(F415,'Equip Group &amp; Type ref'!F:H,6,FALSE)</f>
        <v>#N/A</v>
      </c>
      <c r="J415" s="71" t="e">
        <f>CONCATENATE(D415,":",VLOOKUP(F415,'Equip Group &amp; Type ref'!F:G,2,FALSE),":",$W415)</f>
        <v>#N/A</v>
      </c>
      <c r="K415" s="84" t="e">
        <f t="shared" si="15"/>
        <v>#N/A</v>
      </c>
      <c r="L415" s="70" t="e">
        <f>INDEX('MFR_List ref'!$A:$A,MATCH($Z415,'MFR_List ref'!$B:$B,0))</f>
        <v>#N/A</v>
      </c>
      <c r="M415" s="76" t="e">
        <f t="shared" si="14"/>
        <v>#N/A</v>
      </c>
      <c r="N415" s="78"/>
      <c r="O415" s="85"/>
      <c r="P415" s="86"/>
      <c r="Q415" s="74"/>
      <c r="R415" s="35"/>
      <c r="S415" s="36"/>
      <c r="T415" s="98"/>
      <c r="U415" s="37"/>
      <c r="V415" s="37"/>
      <c r="W415" s="38"/>
      <c r="X415" s="38"/>
      <c r="Y415" s="38"/>
      <c r="Z415" s="35"/>
      <c r="AA415" s="40"/>
      <c r="AB415" s="41"/>
      <c r="AC415" s="42"/>
      <c r="AD415" s="34"/>
      <c r="AE415" s="39"/>
      <c r="AF415" s="39"/>
      <c r="AG415" s="39"/>
      <c r="AH415" s="34"/>
      <c r="AI415" s="39"/>
      <c r="AJ415" s="39"/>
      <c r="AK415" s="43"/>
      <c r="AL415" s="38"/>
      <c r="AM415" s="40"/>
      <c r="AN415" s="40"/>
      <c r="AO415" s="40"/>
      <c r="AP415" s="40"/>
      <c r="AQ415" s="39"/>
      <c r="AR415" s="39"/>
      <c r="AS415" s="39"/>
      <c r="AT415" s="39"/>
      <c r="AU415" s="39"/>
    </row>
    <row r="416" spans="1:47" s="26" customFormat="1" ht="39" customHeight="1" x14ac:dyDescent="0.25">
      <c r="A416" s="65" t="e">
        <f>VLOOKUP(D416,'Active-Bldg List ref'!$A:$E,4,FALSE)</f>
        <v>#N/A</v>
      </c>
      <c r="B416" s="65" t="e">
        <f>VLOOKUP(D416,'Active-Bldg List ref'!$A:$E,5,FALSE)</f>
        <v>#N/A</v>
      </c>
      <c r="C416" s="65" t="e">
        <f>VLOOKUP(D416,'Active-Bldg List ref'!$A:$B,2,FALSE)</f>
        <v>#N/A</v>
      </c>
      <c r="D416" s="65" t="e">
        <f>INDEX('Active-Bldg List ref'!$A:$A,MATCH(R416,'Active-Bldg List ref'!$C:$C,0))</f>
        <v>#N/A</v>
      </c>
      <c r="E416" s="65" t="e">
        <f>INDEX('Equip Group &amp; Type ref'!D:D,MATCH(U416,'Equip Group &amp; Type ref'!E:E,0))</f>
        <v>#N/A</v>
      </c>
      <c r="F416" s="66" t="e">
        <f>INDEX('Equip Group &amp; Type ref'!F:F,MATCH(V416,'Equip Group &amp; Type ref'!G:G,0))</f>
        <v>#N/A</v>
      </c>
      <c r="G416" s="83"/>
      <c r="H416" s="69" t="e">
        <f>INDEX('Equip Group &amp; Type ref'!$F:$H,MATCH(F416,'Equip Group &amp; Type ref'!$F:$F,0),MATCH(A416,'Equip Group &amp; Type ref'!$2:$2,0))</f>
        <v>#N/A</v>
      </c>
      <c r="I416" s="70" t="e">
        <f>VLOOKUP(F416,'Equip Group &amp; Type ref'!F:H,6,FALSE)</f>
        <v>#N/A</v>
      </c>
      <c r="J416" s="71" t="e">
        <f>CONCATENATE(D416,":",VLOOKUP(F416,'Equip Group &amp; Type ref'!F:G,2,FALSE),":",$W416)</f>
        <v>#N/A</v>
      </c>
      <c r="K416" s="84" t="e">
        <f t="shared" si="15"/>
        <v>#N/A</v>
      </c>
      <c r="L416" s="70" t="e">
        <f>INDEX('MFR_List ref'!$A:$A,MATCH($Z416,'MFR_List ref'!$B:$B,0))</f>
        <v>#N/A</v>
      </c>
      <c r="M416" s="76" t="e">
        <f t="shared" ref="M416:M479" si="16">CONCATENATE(RIGHT(C416,LEN(C416)-3),F416,"-",N416)</f>
        <v>#N/A</v>
      </c>
      <c r="N416" s="78"/>
      <c r="O416" s="85"/>
      <c r="P416" s="86"/>
      <c r="Q416" s="74"/>
      <c r="R416" s="35"/>
      <c r="S416" s="36"/>
      <c r="T416" s="98"/>
      <c r="U416" s="37"/>
      <c r="V416" s="37"/>
      <c r="W416" s="38"/>
      <c r="X416" s="38"/>
      <c r="Y416" s="38"/>
      <c r="Z416" s="35"/>
      <c r="AA416" s="40"/>
      <c r="AB416" s="41"/>
      <c r="AC416" s="42"/>
      <c r="AD416" s="34"/>
      <c r="AE416" s="39"/>
      <c r="AF416" s="39"/>
      <c r="AG416" s="39"/>
      <c r="AH416" s="34"/>
      <c r="AI416" s="39"/>
      <c r="AJ416" s="39"/>
      <c r="AK416" s="43"/>
      <c r="AL416" s="38"/>
      <c r="AM416" s="40"/>
      <c r="AN416" s="40"/>
      <c r="AO416" s="40"/>
      <c r="AP416" s="40"/>
      <c r="AQ416" s="39"/>
      <c r="AR416" s="39"/>
      <c r="AS416" s="39"/>
      <c r="AT416" s="39"/>
      <c r="AU416" s="39"/>
    </row>
    <row r="417" spans="1:47" s="26" customFormat="1" ht="39" customHeight="1" x14ac:dyDescent="0.25">
      <c r="A417" s="65" t="e">
        <f>VLOOKUP(D417,'Active-Bldg List ref'!$A:$E,4,FALSE)</f>
        <v>#N/A</v>
      </c>
      <c r="B417" s="65" t="e">
        <f>VLOOKUP(D417,'Active-Bldg List ref'!$A:$E,5,FALSE)</f>
        <v>#N/A</v>
      </c>
      <c r="C417" s="65" t="e">
        <f>VLOOKUP(D417,'Active-Bldg List ref'!$A:$B,2,FALSE)</f>
        <v>#N/A</v>
      </c>
      <c r="D417" s="65" t="e">
        <f>INDEX('Active-Bldg List ref'!$A:$A,MATCH(R417,'Active-Bldg List ref'!$C:$C,0))</f>
        <v>#N/A</v>
      </c>
      <c r="E417" s="65" t="e">
        <f>INDEX('Equip Group &amp; Type ref'!D:D,MATCH(U417,'Equip Group &amp; Type ref'!E:E,0))</f>
        <v>#N/A</v>
      </c>
      <c r="F417" s="66" t="e">
        <f>INDEX('Equip Group &amp; Type ref'!F:F,MATCH(V417,'Equip Group &amp; Type ref'!G:G,0))</f>
        <v>#N/A</v>
      </c>
      <c r="G417" s="83"/>
      <c r="H417" s="69" t="e">
        <f>INDEX('Equip Group &amp; Type ref'!$F:$H,MATCH(F417,'Equip Group &amp; Type ref'!$F:$F,0),MATCH(A417,'Equip Group &amp; Type ref'!$2:$2,0))</f>
        <v>#N/A</v>
      </c>
      <c r="I417" s="70" t="e">
        <f>VLOOKUP(F417,'Equip Group &amp; Type ref'!F:H,6,FALSE)</f>
        <v>#N/A</v>
      </c>
      <c r="J417" s="71" t="e">
        <f>CONCATENATE(D417,":",VLOOKUP(F417,'Equip Group &amp; Type ref'!F:G,2,FALSE),":",$W417)</f>
        <v>#N/A</v>
      </c>
      <c r="K417" s="84" t="e">
        <f t="shared" si="15"/>
        <v>#N/A</v>
      </c>
      <c r="L417" s="70" t="e">
        <f>INDEX('MFR_List ref'!$A:$A,MATCH($Z417,'MFR_List ref'!$B:$B,0))</f>
        <v>#N/A</v>
      </c>
      <c r="M417" s="76" t="e">
        <f t="shared" si="16"/>
        <v>#N/A</v>
      </c>
      <c r="N417" s="78"/>
      <c r="O417" s="85"/>
      <c r="P417" s="86"/>
      <c r="Q417" s="74"/>
      <c r="R417" s="35"/>
      <c r="S417" s="36"/>
      <c r="T417" s="98"/>
      <c r="U417" s="37"/>
      <c r="V417" s="37"/>
      <c r="W417" s="38"/>
      <c r="X417" s="38"/>
      <c r="Y417" s="38"/>
      <c r="Z417" s="35"/>
      <c r="AA417" s="40"/>
      <c r="AB417" s="41"/>
      <c r="AC417" s="42"/>
      <c r="AD417" s="34"/>
      <c r="AE417" s="39"/>
      <c r="AF417" s="39"/>
      <c r="AG417" s="39"/>
      <c r="AH417" s="34"/>
      <c r="AI417" s="39"/>
      <c r="AJ417" s="39"/>
      <c r="AK417" s="43"/>
      <c r="AL417" s="38"/>
      <c r="AM417" s="40"/>
      <c r="AN417" s="40"/>
      <c r="AO417" s="40"/>
      <c r="AP417" s="40"/>
      <c r="AQ417" s="39"/>
      <c r="AR417" s="39"/>
      <c r="AS417" s="39"/>
      <c r="AT417" s="39"/>
      <c r="AU417" s="39"/>
    </row>
    <row r="418" spans="1:47" s="26" customFormat="1" ht="39" customHeight="1" x14ac:dyDescent="0.25">
      <c r="A418" s="65" t="e">
        <f>VLOOKUP(D418,'Active-Bldg List ref'!$A:$E,4,FALSE)</f>
        <v>#N/A</v>
      </c>
      <c r="B418" s="65" t="e">
        <f>VLOOKUP(D418,'Active-Bldg List ref'!$A:$E,5,FALSE)</f>
        <v>#N/A</v>
      </c>
      <c r="C418" s="65" t="e">
        <f>VLOOKUP(D418,'Active-Bldg List ref'!$A:$B,2,FALSE)</f>
        <v>#N/A</v>
      </c>
      <c r="D418" s="65" t="e">
        <f>INDEX('Active-Bldg List ref'!$A:$A,MATCH(R418,'Active-Bldg List ref'!$C:$C,0))</f>
        <v>#N/A</v>
      </c>
      <c r="E418" s="65" t="e">
        <f>INDEX('Equip Group &amp; Type ref'!D:D,MATCH(U418,'Equip Group &amp; Type ref'!E:E,0))</f>
        <v>#N/A</v>
      </c>
      <c r="F418" s="66" t="e">
        <f>INDEX('Equip Group &amp; Type ref'!F:F,MATCH(V418,'Equip Group &amp; Type ref'!G:G,0))</f>
        <v>#N/A</v>
      </c>
      <c r="G418" s="83"/>
      <c r="H418" s="69" t="e">
        <f>INDEX('Equip Group &amp; Type ref'!$F:$H,MATCH(F418,'Equip Group &amp; Type ref'!$F:$F,0),MATCH(A418,'Equip Group &amp; Type ref'!$2:$2,0))</f>
        <v>#N/A</v>
      </c>
      <c r="I418" s="70" t="e">
        <f>VLOOKUP(F418,'Equip Group &amp; Type ref'!F:H,6,FALSE)</f>
        <v>#N/A</v>
      </c>
      <c r="J418" s="71" t="e">
        <f>CONCATENATE(D418,":",VLOOKUP(F418,'Equip Group &amp; Type ref'!F:G,2,FALSE),":",$W418)</f>
        <v>#N/A</v>
      </c>
      <c r="K418" s="84" t="e">
        <f t="shared" si="15"/>
        <v>#N/A</v>
      </c>
      <c r="L418" s="70" t="e">
        <f>INDEX('MFR_List ref'!$A:$A,MATCH($Z418,'MFR_List ref'!$B:$B,0))</f>
        <v>#N/A</v>
      </c>
      <c r="M418" s="76" t="e">
        <f t="shared" si="16"/>
        <v>#N/A</v>
      </c>
      <c r="N418" s="78"/>
      <c r="O418" s="85"/>
      <c r="P418" s="86"/>
      <c r="Q418" s="74"/>
      <c r="R418" s="35"/>
      <c r="S418" s="36"/>
      <c r="T418" s="98"/>
      <c r="U418" s="37"/>
      <c r="V418" s="37"/>
      <c r="W418" s="38"/>
      <c r="X418" s="38"/>
      <c r="Y418" s="38"/>
      <c r="Z418" s="35"/>
      <c r="AA418" s="40"/>
      <c r="AB418" s="41"/>
      <c r="AC418" s="42"/>
      <c r="AD418" s="34"/>
      <c r="AE418" s="39"/>
      <c r="AF418" s="39"/>
      <c r="AG418" s="39"/>
      <c r="AH418" s="34"/>
      <c r="AI418" s="39"/>
      <c r="AJ418" s="39"/>
      <c r="AK418" s="43"/>
      <c r="AL418" s="38"/>
      <c r="AM418" s="40"/>
      <c r="AN418" s="40"/>
      <c r="AO418" s="40"/>
      <c r="AP418" s="40"/>
      <c r="AQ418" s="39"/>
      <c r="AR418" s="39"/>
      <c r="AS418" s="39"/>
      <c r="AT418" s="39"/>
      <c r="AU418" s="39"/>
    </row>
    <row r="419" spans="1:47" s="26" customFormat="1" ht="39" customHeight="1" x14ac:dyDescent="0.25">
      <c r="A419" s="65" t="e">
        <f>VLOOKUP(D419,'Active-Bldg List ref'!$A:$E,4,FALSE)</f>
        <v>#N/A</v>
      </c>
      <c r="B419" s="65" t="e">
        <f>VLOOKUP(D419,'Active-Bldg List ref'!$A:$E,5,FALSE)</f>
        <v>#N/A</v>
      </c>
      <c r="C419" s="65" t="e">
        <f>VLOOKUP(D419,'Active-Bldg List ref'!$A:$B,2,FALSE)</f>
        <v>#N/A</v>
      </c>
      <c r="D419" s="65" t="e">
        <f>INDEX('Active-Bldg List ref'!$A:$A,MATCH(R419,'Active-Bldg List ref'!$C:$C,0))</f>
        <v>#N/A</v>
      </c>
      <c r="E419" s="65" t="e">
        <f>INDEX('Equip Group &amp; Type ref'!D:D,MATCH(U419,'Equip Group &amp; Type ref'!E:E,0))</f>
        <v>#N/A</v>
      </c>
      <c r="F419" s="66" t="e">
        <f>INDEX('Equip Group &amp; Type ref'!F:F,MATCH(V419,'Equip Group &amp; Type ref'!G:G,0))</f>
        <v>#N/A</v>
      </c>
      <c r="G419" s="83"/>
      <c r="H419" s="69" t="e">
        <f>INDEX('Equip Group &amp; Type ref'!$F:$H,MATCH(F419,'Equip Group &amp; Type ref'!$F:$F,0),MATCH(A419,'Equip Group &amp; Type ref'!$2:$2,0))</f>
        <v>#N/A</v>
      </c>
      <c r="I419" s="70" t="e">
        <f>VLOOKUP(F419,'Equip Group &amp; Type ref'!F:H,6,FALSE)</f>
        <v>#N/A</v>
      </c>
      <c r="J419" s="71" t="e">
        <f>CONCATENATE(D419,":",VLOOKUP(F419,'Equip Group &amp; Type ref'!F:G,2,FALSE),":",$W419)</f>
        <v>#N/A</v>
      </c>
      <c r="K419" s="84" t="e">
        <f t="shared" ref="K419:K482" si="17">LEN(J419)</f>
        <v>#N/A</v>
      </c>
      <c r="L419" s="70" t="e">
        <f>INDEX('MFR_List ref'!$A:$A,MATCH($Z419,'MFR_List ref'!$B:$B,0))</f>
        <v>#N/A</v>
      </c>
      <c r="M419" s="76" t="e">
        <f t="shared" si="16"/>
        <v>#N/A</v>
      </c>
      <c r="N419" s="78"/>
      <c r="O419" s="85"/>
      <c r="P419" s="86"/>
      <c r="Q419" s="74"/>
      <c r="R419" s="35"/>
      <c r="S419" s="36"/>
      <c r="T419" s="98"/>
      <c r="U419" s="37"/>
      <c r="V419" s="37"/>
      <c r="W419" s="38"/>
      <c r="X419" s="38"/>
      <c r="Y419" s="38"/>
      <c r="Z419" s="35"/>
      <c r="AA419" s="40"/>
      <c r="AB419" s="41"/>
      <c r="AC419" s="42"/>
      <c r="AD419" s="34"/>
      <c r="AE419" s="39"/>
      <c r="AF419" s="39"/>
      <c r="AG419" s="39"/>
      <c r="AH419" s="34"/>
      <c r="AI419" s="39"/>
      <c r="AJ419" s="39"/>
      <c r="AK419" s="43"/>
      <c r="AL419" s="38"/>
      <c r="AM419" s="40"/>
      <c r="AN419" s="40"/>
      <c r="AO419" s="40"/>
      <c r="AP419" s="40"/>
      <c r="AQ419" s="39"/>
      <c r="AR419" s="39"/>
      <c r="AS419" s="39"/>
      <c r="AT419" s="39"/>
      <c r="AU419" s="39"/>
    </row>
    <row r="420" spans="1:47" s="26" customFormat="1" ht="39" customHeight="1" x14ac:dyDescent="0.25">
      <c r="A420" s="65" t="e">
        <f>VLOOKUP(D420,'Active-Bldg List ref'!$A:$E,4,FALSE)</f>
        <v>#N/A</v>
      </c>
      <c r="B420" s="65" t="e">
        <f>VLOOKUP(D420,'Active-Bldg List ref'!$A:$E,5,FALSE)</f>
        <v>#N/A</v>
      </c>
      <c r="C420" s="65" t="e">
        <f>VLOOKUP(D420,'Active-Bldg List ref'!$A:$B,2,FALSE)</f>
        <v>#N/A</v>
      </c>
      <c r="D420" s="65" t="e">
        <f>INDEX('Active-Bldg List ref'!$A:$A,MATCH(R420,'Active-Bldg List ref'!$C:$C,0))</f>
        <v>#N/A</v>
      </c>
      <c r="E420" s="65" t="e">
        <f>INDEX('Equip Group &amp; Type ref'!D:D,MATCH(U420,'Equip Group &amp; Type ref'!E:E,0))</f>
        <v>#N/A</v>
      </c>
      <c r="F420" s="66" t="e">
        <f>INDEX('Equip Group &amp; Type ref'!F:F,MATCH(V420,'Equip Group &amp; Type ref'!G:G,0))</f>
        <v>#N/A</v>
      </c>
      <c r="G420" s="83"/>
      <c r="H420" s="69" t="e">
        <f>INDEX('Equip Group &amp; Type ref'!$F:$H,MATCH(F420,'Equip Group &amp; Type ref'!$F:$F,0),MATCH(A420,'Equip Group &amp; Type ref'!$2:$2,0))</f>
        <v>#N/A</v>
      </c>
      <c r="I420" s="70" t="e">
        <f>VLOOKUP(F420,'Equip Group &amp; Type ref'!F:H,6,FALSE)</f>
        <v>#N/A</v>
      </c>
      <c r="J420" s="71" t="e">
        <f>CONCATENATE(D420,":",VLOOKUP(F420,'Equip Group &amp; Type ref'!F:G,2,FALSE),":",$W420)</f>
        <v>#N/A</v>
      </c>
      <c r="K420" s="84" t="e">
        <f t="shared" si="17"/>
        <v>#N/A</v>
      </c>
      <c r="L420" s="70" t="e">
        <f>INDEX('MFR_List ref'!$A:$A,MATCH($Z420,'MFR_List ref'!$B:$B,0))</f>
        <v>#N/A</v>
      </c>
      <c r="M420" s="76" t="e">
        <f t="shared" si="16"/>
        <v>#N/A</v>
      </c>
      <c r="N420" s="78"/>
      <c r="O420" s="85"/>
      <c r="P420" s="86"/>
      <c r="Q420" s="74"/>
      <c r="R420" s="35"/>
      <c r="S420" s="36"/>
      <c r="T420" s="98"/>
      <c r="U420" s="37"/>
      <c r="V420" s="37"/>
      <c r="W420" s="38"/>
      <c r="X420" s="38"/>
      <c r="Y420" s="38"/>
      <c r="Z420" s="35"/>
      <c r="AA420" s="40"/>
      <c r="AB420" s="41"/>
      <c r="AC420" s="42"/>
      <c r="AD420" s="34"/>
      <c r="AE420" s="39"/>
      <c r="AF420" s="39"/>
      <c r="AG420" s="39"/>
      <c r="AH420" s="34"/>
      <c r="AI420" s="39"/>
      <c r="AJ420" s="39"/>
      <c r="AK420" s="43"/>
      <c r="AL420" s="38"/>
      <c r="AM420" s="40"/>
      <c r="AN420" s="40"/>
      <c r="AO420" s="40"/>
      <c r="AP420" s="40"/>
      <c r="AQ420" s="39"/>
      <c r="AR420" s="39"/>
      <c r="AS420" s="39"/>
      <c r="AT420" s="39"/>
      <c r="AU420" s="39"/>
    </row>
    <row r="421" spans="1:47" s="26" customFormat="1" ht="39" customHeight="1" x14ac:dyDescent="0.25">
      <c r="A421" s="65" t="e">
        <f>VLOOKUP(D421,'Active-Bldg List ref'!$A:$E,4,FALSE)</f>
        <v>#N/A</v>
      </c>
      <c r="B421" s="65" t="e">
        <f>VLOOKUP(D421,'Active-Bldg List ref'!$A:$E,5,FALSE)</f>
        <v>#N/A</v>
      </c>
      <c r="C421" s="65" t="e">
        <f>VLOOKUP(D421,'Active-Bldg List ref'!$A:$B,2,FALSE)</f>
        <v>#N/A</v>
      </c>
      <c r="D421" s="65" t="e">
        <f>INDEX('Active-Bldg List ref'!$A:$A,MATCH(R421,'Active-Bldg List ref'!$C:$C,0))</f>
        <v>#N/A</v>
      </c>
      <c r="E421" s="65" t="e">
        <f>INDEX('Equip Group &amp; Type ref'!D:D,MATCH(U421,'Equip Group &amp; Type ref'!E:E,0))</f>
        <v>#N/A</v>
      </c>
      <c r="F421" s="66" t="e">
        <f>INDEX('Equip Group &amp; Type ref'!F:F,MATCH(V421,'Equip Group &amp; Type ref'!G:G,0))</f>
        <v>#N/A</v>
      </c>
      <c r="G421" s="83"/>
      <c r="H421" s="69" t="e">
        <f>INDEX('Equip Group &amp; Type ref'!$F:$H,MATCH(F421,'Equip Group &amp; Type ref'!$F:$F,0),MATCH(A421,'Equip Group &amp; Type ref'!$2:$2,0))</f>
        <v>#N/A</v>
      </c>
      <c r="I421" s="70" t="e">
        <f>VLOOKUP(F421,'Equip Group &amp; Type ref'!F:H,6,FALSE)</f>
        <v>#N/A</v>
      </c>
      <c r="J421" s="71" t="e">
        <f>CONCATENATE(D421,":",VLOOKUP(F421,'Equip Group &amp; Type ref'!F:G,2,FALSE),":",$W421)</f>
        <v>#N/A</v>
      </c>
      <c r="K421" s="84" t="e">
        <f t="shared" si="17"/>
        <v>#N/A</v>
      </c>
      <c r="L421" s="70" t="e">
        <f>INDEX('MFR_List ref'!$A:$A,MATCH($Z421,'MFR_List ref'!$B:$B,0))</f>
        <v>#N/A</v>
      </c>
      <c r="M421" s="76" t="e">
        <f t="shared" si="16"/>
        <v>#N/A</v>
      </c>
      <c r="N421" s="78"/>
      <c r="O421" s="85"/>
      <c r="P421" s="86"/>
      <c r="Q421" s="74"/>
      <c r="R421" s="35"/>
      <c r="S421" s="36"/>
      <c r="T421" s="98"/>
      <c r="U421" s="37"/>
      <c r="V421" s="37"/>
      <c r="W421" s="38"/>
      <c r="X421" s="38"/>
      <c r="Y421" s="38"/>
      <c r="Z421" s="35"/>
      <c r="AA421" s="40"/>
      <c r="AB421" s="41"/>
      <c r="AC421" s="42"/>
      <c r="AD421" s="34"/>
      <c r="AE421" s="39"/>
      <c r="AF421" s="39"/>
      <c r="AG421" s="39"/>
      <c r="AH421" s="34"/>
      <c r="AI421" s="39"/>
      <c r="AJ421" s="39"/>
      <c r="AK421" s="43"/>
      <c r="AL421" s="38"/>
      <c r="AM421" s="40"/>
      <c r="AN421" s="40"/>
      <c r="AO421" s="40"/>
      <c r="AP421" s="40"/>
      <c r="AQ421" s="39"/>
      <c r="AR421" s="39"/>
      <c r="AS421" s="39"/>
      <c r="AT421" s="39"/>
      <c r="AU421" s="39"/>
    </row>
    <row r="422" spans="1:47" s="26" customFormat="1" ht="39" customHeight="1" x14ac:dyDescent="0.25">
      <c r="A422" s="65" t="e">
        <f>VLOOKUP(D422,'Active-Bldg List ref'!$A:$E,4,FALSE)</f>
        <v>#N/A</v>
      </c>
      <c r="B422" s="65" t="e">
        <f>VLOOKUP(D422,'Active-Bldg List ref'!$A:$E,5,FALSE)</f>
        <v>#N/A</v>
      </c>
      <c r="C422" s="65" t="e">
        <f>VLOOKUP(D422,'Active-Bldg List ref'!$A:$B,2,FALSE)</f>
        <v>#N/A</v>
      </c>
      <c r="D422" s="65" t="e">
        <f>INDEX('Active-Bldg List ref'!$A:$A,MATCH(R422,'Active-Bldg List ref'!$C:$C,0))</f>
        <v>#N/A</v>
      </c>
      <c r="E422" s="65" t="e">
        <f>INDEX('Equip Group &amp; Type ref'!D:D,MATCH(U422,'Equip Group &amp; Type ref'!E:E,0))</f>
        <v>#N/A</v>
      </c>
      <c r="F422" s="66" t="e">
        <f>INDEX('Equip Group &amp; Type ref'!F:F,MATCH(V422,'Equip Group &amp; Type ref'!G:G,0))</f>
        <v>#N/A</v>
      </c>
      <c r="G422" s="83"/>
      <c r="H422" s="69" t="e">
        <f>INDEX('Equip Group &amp; Type ref'!$F:$H,MATCH(F422,'Equip Group &amp; Type ref'!$F:$F,0),MATCH(A422,'Equip Group &amp; Type ref'!$2:$2,0))</f>
        <v>#N/A</v>
      </c>
      <c r="I422" s="70" t="e">
        <f>VLOOKUP(F422,'Equip Group &amp; Type ref'!F:H,6,FALSE)</f>
        <v>#N/A</v>
      </c>
      <c r="J422" s="71" t="e">
        <f>CONCATENATE(D422,":",VLOOKUP(F422,'Equip Group &amp; Type ref'!F:G,2,FALSE),":",$W422)</f>
        <v>#N/A</v>
      </c>
      <c r="K422" s="84" t="e">
        <f t="shared" si="17"/>
        <v>#N/A</v>
      </c>
      <c r="L422" s="70" t="e">
        <f>INDEX('MFR_List ref'!$A:$A,MATCH($Z422,'MFR_List ref'!$B:$B,0))</f>
        <v>#N/A</v>
      </c>
      <c r="M422" s="76" t="e">
        <f t="shared" si="16"/>
        <v>#N/A</v>
      </c>
      <c r="N422" s="78"/>
      <c r="O422" s="85"/>
      <c r="P422" s="86"/>
      <c r="Q422" s="74"/>
      <c r="R422" s="35"/>
      <c r="S422" s="36"/>
      <c r="T422" s="98"/>
      <c r="U422" s="37"/>
      <c r="V422" s="37"/>
      <c r="W422" s="38"/>
      <c r="X422" s="38"/>
      <c r="Y422" s="38"/>
      <c r="Z422" s="35"/>
      <c r="AA422" s="40"/>
      <c r="AB422" s="41"/>
      <c r="AC422" s="42"/>
      <c r="AD422" s="34"/>
      <c r="AE422" s="39"/>
      <c r="AF422" s="39"/>
      <c r="AG422" s="39"/>
      <c r="AH422" s="34"/>
      <c r="AI422" s="39"/>
      <c r="AJ422" s="39"/>
      <c r="AK422" s="43"/>
      <c r="AL422" s="38"/>
      <c r="AM422" s="40"/>
      <c r="AN422" s="40"/>
      <c r="AO422" s="40"/>
      <c r="AP422" s="40"/>
      <c r="AQ422" s="39"/>
      <c r="AR422" s="39"/>
      <c r="AS422" s="39"/>
      <c r="AT422" s="39"/>
      <c r="AU422" s="39"/>
    </row>
    <row r="423" spans="1:47" s="26" customFormat="1" ht="39" customHeight="1" x14ac:dyDescent="0.25">
      <c r="A423" s="65" t="e">
        <f>VLOOKUP(D423,'Active-Bldg List ref'!$A:$E,4,FALSE)</f>
        <v>#N/A</v>
      </c>
      <c r="B423" s="65" t="e">
        <f>VLOOKUP(D423,'Active-Bldg List ref'!$A:$E,5,FALSE)</f>
        <v>#N/A</v>
      </c>
      <c r="C423" s="65" t="e">
        <f>VLOOKUP(D423,'Active-Bldg List ref'!$A:$B,2,FALSE)</f>
        <v>#N/A</v>
      </c>
      <c r="D423" s="65" t="e">
        <f>INDEX('Active-Bldg List ref'!$A:$A,MATCH(R423,'Active-Bldg List ref'!$C:$C,0))</f>
        <v>#N/A</v>
      </c>
      <c r="E423" s="65" t="e">
        <f>INDEX('Equip Group &amp; Type ref'!D:D,MATCH(U423,'Equip Group &amp; Type ref'!E:E,0))</f>
        <v>#N/A</v>
      </c>
      <c r="F423" s="66" t="e">
        <f>INDEX('Equip Group &amp; Type ref'!F:F,MATCH(V423,'Equip Group &amp; Type ref'!G:G,0))</f>
        <v>#N/A</v>
      </c>
      <c r="G423" s="83"/>
      <c r="H423" s="69" t="e">
        <f>INDEX('Equip Group &amp; Type ref'!$F:$H,MATCH(F423,'Equip Group &amp; Type ref'!$F:$F,0),MATCH(A423,'Equip Group &amp; Type ref'!$2:$2,0))</f>
        <v>#N/A</v>
      </c>
      <c r="I423" s="70" t="e">
        <f>VLOOKUP(F423,'Equip Group &amp; Type ref'!F:H,6,FALSE)</f>
        <v>#N/A</v>
      </c>
      <c r="J423" s="71" t="e">
        <f>CONCATENATE(D423,":",VLOOKUP(F423,'Equip Group &amp; Type ref'!F:G,2,FALSE),":",$W423)</f>
        <v>#N/A</v>
      </c>
      <c r="K423" s="84" t="e">
        <f t="shared" si="17"/>
        <v>#N/A</v>
      </c>
      <c r="L423" s="70" t="e">
        <f>INDEX('MFR_List ref'!$A:$A,MATCH($Z423,'MFR_List ref'!$B:$B,0))</f>
        <v>#N/A</v>
      </c>
      <c r="M423" s="76" t="e">
        <f t="shared" si="16"/>
        <v>#N/A</v>
      </c>
      <c r="N423" s="78"/>
      <c r="O423" s="85"/>
      <c r="P423" s="86"/>
      <c r="Q423" s="74"/>
      <c r="R423" s="35"/>
      <c r="S423" s="36"/>
      <c r="T423" s="98"/>
      <c r="U423" s="37"/>
      <c r="V423" s="37"/>
      <c r="W423" s="38"/>
      <c r="X423" s="38"/>
      <c r="Y423" s="38"/>
      <c r="Z423" s="35"/>
      <c r="AA423" s="40"/>
      <c r="AB423" s="41"/>
      <c r="AC423" s="42"/>
      <c r="AD423" s="34"/>
      <c r="AE423" s="39"/>
      <c r="AF423" s="39"/>
      <c r="AG423" s="39"/>
      <c r="AH423" s="34"/>
      <c r="AI423" s="39"/>
      <c r="AJ423" s="39"/>
      <c r="AK423" s="43"/>
      <c r="AL423" s="38"/>
      <c r="AM423" s="40"/>
      <c r="AN423" s="40"/>
      <c r="AO423" s="40"/>
      <c r="AP423" s="40"/>
      <c r="AQ423" s="39"/>
      <c r="AR423" s="39"/>
      <c r="AS423" s="39"/>
      <c r="AT423" s="39"/>
      <c r="AU423" s="39"/>
    </row>
    <row r="424" spans="1:47" s="26" customFormat="1" ht="39" customHeight="1" x14ac:dyDescent="0.25">
      <c r="A424" s="65" t="e">
        <f>VLOOKUP(D424,'Active-Bldg List ref'!$A:$E,4,FALSE)</f>
        <v>#N/A</v>
      </c>
      <c r="B424" s="65" t="e">
        <f>VLOOKUP(D424,'Active-Bldg List ref'!$A:$E,5,FALSE)</f>
        <v>#N/A</v>
      </c>
      <c r="C424" s="65" t="e">
        <f>VLOOKUP(D424,'Active-Bldg List ref'!$A:$B,2,FALSE)</f>
        <v>#N/A</v>
      </c>
      <c r="D424" s="65" t="e">
        <f>INDEX('Active-Bldg List ref'!$A:$A,MATCH(R424,'Active-Bldg List ref'!$C:$C,0))</f>
        <v>#N/A</v>
      </c>
      <c r="E424" s="65" t="e">
        <f>INDEX('Equip Group &amp; Type ref'!D:D,MATCH(U424,'Equip Group &amp; Type ref'!E:E,0))</f>
        <v>#N/A</v>
      </c>
      <c r="F424" s="66" t="e">
        <f>INDEX('Equip Group &amp; Type ref'!F:F,MATCH(V424,'Equip Group &amp; Type ref'!G:G,0))</f>
        <v>#N/A</v>
      </c>
      <c r="G424" s="83"/>
      <c r="H424" s="69" t="e">
        <f>INDEX('Equip Group &amp; Type ref'!$F:$H,MATCH(F424,'Equip Group &amp; Type ref'!$F:$F,0),MATCH(A424,'Equip Group &amp; Type ref'!$2:$2,0))</f>
        <v>#N/A</v>
      </c>
      <c r="I424" s="70" t="e">
        <f>VLOOKUP(F424,'Equip Group &amp; Type ref'!F:H,6,FALSE)</f>
        <v>#N/A</v>
      </c>
      <c r="J424" s="71" t="e">
        <f>CONCATENATE(D424,":",VLOOKUP(F424,'Equip Group &amp; Type ref'!F:G,2,FALSE),":",$W424)</f>
        <v>#N/A</v>
      </c>
      <c r="K424" s="84" t="e">
        <f t="shared" si="17"/>
        <v>#N/A</v>
      </c>
      <c r="L424" s="70" t="e">
        <f>INDEX('MFR_List ref'!$A:$A,MATCH($Z424,'MFR_List ref'!$B:$B,0))</f>
        <v>#N/A</v>
      </c>
      <c r="M424" s="76" t="e">
        <f t="shared" si="16"/>
        <v>#N/A</v>
      </c>
      <c r="N424" s="78"/>
      <c r="O424" s="85"/>
      <c r="P424" s="86"/>
      <c r="Q424" s="74"/>
      <c r="R424" s="35"/>
      <c r="S424" s="36"/>
      <c r="T424" s="98"/>
      <c r="U424" s="37"/>
      <c r="V424" s="37"/>
      <c r="W424" s="38"/>
      <c r="X424" s="38"/>
      <c r="Y424" s="38"/>
      <c r="Z424" s="35"/>
      <c r="AA424" s="40"/>
      <c r="AB424" s="41"/>
      <c r="AC424" s="42"/>
      <c r="AD424" s="34"/>
      <c r="AE424" s="39"/>
      <c r="AF424" s="39"/>
      <c r="AG424" s="39"/>
      <c r="AH424" s="34"/>
      <c r="AI424" s="39"/>
      <c r="AJ424" s="39"/>
      <c r="AK424" s="43"/>
      <c r="AL424" s="38"/>
      <c r="AM424" s="40"/>
      <c r="AN424" s="40"/>
      <c r="AO424" s="40"/>
      <c r="AP424" s="40"/>
      <c r="AQ424" s="39"/>
      <c r="AR424" s="39"/>
      <c r="AS424" s="39"/>
      <c r="AT424" s="39"/>
      <c r="AU424" s="39"/>
    </row>
    <row r="425" spans="1:47" s="26" customFormat="1" ht="39" customHeight="1" x14ac:dyDescent="0.25">
      <c r="A425" s="65" t="e">
        <f>VLOOKUP(D425,'Active-Bldg List ref'!$A:$E,4,FALSE)</f>
        <v>#N/A</v>
      </c>
      <c r="B425" s="65" t="e">
        <f>VLOOKUP(D425,'Active-Bldg List ref'!$A:$E,5,FALSE)</f>
        <v>#N/A</v>
      </c>
      <c r="C425" s="65" t="e">
        <f>VLOOKUP(D425,'Active-Bldg List ref'!$A:$B,2,FALSE)</f>
        <v>#N/A</v>
      </c>
      <c r="D425" s="65" t="e">
        <f>INDEX('Active-Bldg List ref'!$A:$A,MATCH(R425,'Active-Bldg List ref'!$C:$C,0))</f>
        <v>#N/A</v>
      </c>
      <c r="E425" s="65" t="e">
        <f>INDEX('Equip Group &amp; Type ref'!D:D,MATCH(U425,'Equip Group &amp; Type ref'!E:E,0))</f>
        <v>#N/A</v>
      </c>
      <c r="F425" s="66" t="e">
        <f>INDEX('Equip Group &amp; Type ref'!F:F,MATCH(V425,'Equip Group &amp; Type ref'!G:G,0))</f>
        <v>#N/A</v>
      </c>
      <c r="G425" s="83"/>
      <c r="H425" s="69" t="e">
        <f>INDEX('Equip Group &amp; Type ref'!$F:$H,MATCH(F425,'Equip Group &amp; Type ref'!$F:$F,0),MATCH(A425,'Equip Group &amp; Type ref'!$2:$2,0))</f>
        <v>#N/A</v>
      </c>
      <c r="I425" s="70" t="e">
        <f>VLOOKUP(F425,'Equip Group &amp; Type ref'!F:H,6,FALSE)</f>
        <v>#N/A</v>
      </c>
      <c r="J425" s="71" t="e">
        <f>CONCATENATE(D425,":",VLOOKUP(F425,'Equip Group &amp; Type ref'!F:G,2,FALSE),":",$W425)</f>
        <v>#N/A</v>
      </c>
      <c r="K425" s="84" t="e">
        <f t="shared" si="17"/>
        <v>#N/A</v>
      </c>
      <c r="L425" s="70" t="e">
        <f>INDEX('MFR_List ref'!$A:$A,MATCH($Z425,'MFR_List ref'!$B:$B,0))</f>
        <v>#N/A</v>
      </c>
      <c r="M425" s="76" t="e">
        <f t="shared" si="16"/>
        <v>#N/A</v>
      </c>
      <c r="N425" s="78"/>
      <c r="O425" s="85"/>
      <c r="P425" s="86"/>
      <c r="Q425" s="74"/>
      <c r="R425" s="35"/>
      <c r="S425" s="36"/>
      <c r="T425" s="98"/>
      <c r="U425" s="37"/>
      <c r="V425" s="37"/>
      <c r="W425" s="38"/>
      <c r="X425" s="38"/>
      <c r="Y425" s="38"/>
      <c r="Z425" s="35"/>
      <c r="AA425" s="40"/>
      <c r="AB425" s="41"/>
      <c r="AC425" s="42"/>
      <c r="AD425" s="34"/>
      <c r="AE425" s="39"/>
      <c r="AF425" s="39"/>
      <c r="AG425" s="39"/>
      <c r="AH425" s="34"/>
      <c r="AI425" s="39"/>
      <c r="AJ425" s="39"/>
      <c r="AK425" s="43"/>
      <c r="AL425" s="38"/>
      <c r="AM425" s="40"/>
      <c r="AN425" s="40"/>
      <c r="AO425" s="40"/>
      <c r="AP425" s="40"/>
      <c r="AQ425" s="39"/>
      <c r="AR425" s="39"/>
      <c r="AS425" s="39"/>
      <c r="AT425" s="39"/>
      <c r="AU425" s="39"/>
    </row>
    <row r="426" spans="1:47" s="26" customFormat="1" ht="39" customHeight="1" x14ac:dyDescent="0.25">
      <c r="A426" s="65" t="e">
        <f>VLOOKUP(D426,'Active-Bldg List ref'!$A:$E,4,FALSE)</f>
        <v>#N/A</v>
      </c>
      <c r="B426" s="65" t="e">
        <f>VLOOKUP(D426,'Active-Bldg List ref'!$A:$E,5,FALSE)</f>
        <v>#N/A</v>
      </c>
      <c r="C426" s="65" t="e">
        <f>VLOOKUP(D426,'Active-Bldg List ref'!$A:$B,2,FALSE)</f>
        <v>#N/A</v>
      </c>
      <c r="D426" s="65" t="e">
        <f>INDEX('Active-Bldg List ref'!$A:$A,MATCH(R426,'Active-Bldg List ref'!$C:$C,0))</f>
        <v>#N/A</v>
      </c>
      <c r="E426" s="65" t="e">
        <f>INDEX('Equip Group &amp; Type ref'!D:D,MATCH(U426,'Equip Group &amp; Type ref'!E:E,0))</f>
        <v>#N/A</v>
      </c>
      <c r="F426" s="66" t="e">
        <f>INDEX('Equip Group &amp; Type ref'!F:F,MATCH(V426,'Equip Group &amp; Type ref'!G:G,0))</f>
        <v>#N/A</v>
      </c>
      <c r="G426" s="83"/>
      <c r="H426" s="69" t="e">
        <f>INDEX('Equip Group &amp; Type ref'!$F:$H,MATCH(F426,'Equip Group &amp; Type ref'!$F:$F,0),MATCH(A426,'Equip Group &amp; Type ref'!$2:$2,0))</f>
        <v>#N/A</v>
      </c>
      <c r="I426" s="70" t="e">
        <f>VLOOKUP(F426,'Equip Group &amp; Type ref'!F:H,6,FALSE)</f>
        <v>#N/A</v>
      </c>
      <c r="J426" s="71" t="e">
        <f>CONCATENATE(D426,":",VLOOKUP(F426,'Equip Group &amp; Type ref'!F:G,2,FALSE),":",$W426)</f>
        <v>#N/A</v>
      </c>
      <c r="K426" s="84" t="e">
        <f t="shared" si="17"/>
        <v>#N/A</v>
      </c>
      <c r="L426" s="70" t="e">
        <f>INDEX('MFR_List ref'!$A:$A,MATCH($Z426,'MFR_List ref'!$B:$B,0))</f>
        <v>#N/A</v>
      </c>
      <c r="M426" s="76" t="e">
        <f t="shared" si="16"/>
        <v>#N/A</v>
      </c>
      <c r="N426" s="78"/>
      <c r="O426" s="85"/>
      <c r="P426" s="86"/>
      <c r="Q426" s="74"/>
      <c r="R426" s="35"/>
      <c r="S426" s="36"/>
      <c r="T426" s="98"/>
      <c r="U426" s="37"/>
      <c r="V426" s="37"/>
      <c r="W426" s="38"/>
      <c r="X426" s="38"/>
      <c r="Y426" s="38"/>
      <c r="Z426" s="35"/>
      <c r="AA426" s="40"/>
      <c r="AB426" s="41"/>
      <c r="AC426" s="42"/>
      <c r="AD426" s="34"/>
      <c r="AE426" s="39"/>
      <c r="AF426" s="39"/>
      <c r="AG426" s="39"/>
      <c r="AH426" s="34"/>
      <c r="AI426" s="39"/>
      <c r="AJ426" s="39"/>
      <c r="AK426" s="43"/>
      <c r="AL426" s="38"/>
      <c r="AM426" s="40"/>
      <c r="AN426" s="40"/>
      <c r="AO426" s="40"/>
      <c r="AP426" s="40"/>
      <c r="AQ426" s="39"/>
      <c r="AR426" s="39"/>
      <c r="AS426" s="39"/>
      <c r="AT426" s="39"/>
      <c r="AU426" s="39"/>
    </row>
    <row r="427" spans="1:47" s="26" customFormat="1" ht="39" customHeight="1" x14ac:dyDescent="0.25">
      <c r="A427" s="65" t="e">
        <f>VLOOKUP(D427,'Active-Bldg List ref'!$A:$E,4,FALSE)</f>
        <v>#N/A</v>
      </c>
      <c r="B427" s="65" t="e">
        <f>VLOOKUP(D427,'Active-Bldg List ref'!$A:$E,5,FALSE)</f>
        <v>#N/A</v>
      </c>
      <c r="C427" s="65" t="e">
        <f>VLOOKUP(D427,'Active-Bldg List ref'!$A:$B,2,FALSE)</f>
        <v>#N/A</v>
      </c>
      <c r="D427" s="65" t="e">
        <f>INDEX('Active-Bldg List ref'!$A:$A,MATCH(R427,'Active-Bldg List ref'!$C:$C,0))</f>
        <v>#N/A</v>
      </c>
      <c r="E427" s="65" t="e">
        <f>INDEX('Equip Group &amp; Type ref'!D:D,MATCH(U427,'Equip Group &amp; Type ref'!E:E,0))</f>
        <v>#N/A</v>
      </c>
      <c r="F427" s="66" t="e">
        <f>INDEX('Equip Group &amp; Type ref'!F:F,MATCH(V427,'Equip Group &amp; Type ref'!G:G,0))</f>
        <v>#N/A</v>
      </c>
      <c r="G427" s="83"/>
      <c r="H427" s="69" t="e">
        <f>INDEX('Equip Group &amp; Type ref'!$F:$H,MATCH(F427,'Equip Group &amp; Type ref'!$F:$F,0),MATCH(A427,'Equip Group &amp; Type ref'!$2:$2,0))</f>
        <v>#N/A</v>
      </c>
      <c r="I427" s="70" t="e">
        <f>VLOOKUP(F427,'Equip Group &amp; Type ref'!F:H,6,FALSE)</f>
        <v>#N/A</v>
      </c>
      <c r="J427" s="71" t="e">
        <f>CONCATENATE(D427,":",VLOOKUP(F427,'Equip Group &amp; Type ref'!F:G,2,FALSE),":",$W427)</f>
        <v>#N/A</v>
      </c>
      <c r="K427" s="84" t="e">
        <f t="shared" si="17"/>
        <v>#N/A</v>
      </c>
      <c r="L427" s="70" t="e">
        <f>INDEX('MFR_List ref'!$A:$A,MATCH($Z427,'MFR_List ref'!$B:$B,0))</f>
        <v>#N/A</v>
      </c>
      <c r="M427" s="76" t="e">
        <f t="shared" si="16"/>
        <v>#N/A</v>
      </c>
      <c r="N427" s="78"/>
      <c r="O427" s="85"/>
      <c r="P427" s="86"/>
      <c r="Q427" s="74"/>
      <c r="R427" s="35"/>
      <c r="S427" s="36"/>
      <c r="T427" s="98"/>
      <c r="U427" s="37"/>
      <c r="V427" s="37"/>
      <c r="W427" s="38"/>
      <c r="X427" s="38"/>
      <c r="Y427" s="38"/>
      <c r="Z427" s="35"/>
      <c r="AA427" s="40"/>
      <c r="AB427" s="41"/>
      <c r="AC427" s="42"/>
      <c r="AD427" s="34"/>
      <c r="AE427" s="39"/>
      <c r="AF427" s="39"/>
      <c r="AG427" s="39"/>
      <c r="AH427" s="34"/>
      <c r="AI427" s="39"/>
      <c r="AJ427" s="39"/>
      <c r="AK427" s="43"/>
      <c r="AL427" s="38"/>
      <c r="AM427" s="40"/>
      <c r="AN427" s="40"/>
      <c r="AO427" s="40"/>
      <c r="AP427" s="40"/>
      <c r="AQ427" s="39"/>
      <c r="AR427" s="39"/>
      <c r="AS427" s="39"/>
      <c r="AT427" s="39"/>
      <c r="AU427" s="39"/>
    </row>
    <row r="428" spans="1:47" s="26" customFormat="1" ht="39" customHeight="1" x14ac:dyDescent="0.25">
      <c r="A428" s="65" t="e">
        <f>VLOOKUP(D428,'Active-Bldg List ref'!$A:$E,4,FALSE)</f>
        <v>#N/A</v>
      </c>
      <c r="B428" s="65" t="e">
        <f>VLOOKUP(D428,'Active-Bldg List ref'!$A:$E,5,FALSE)</f>
        <v>#N/A</v>
      </c>
      <c r="C428" s="65" t="e">
        <f>VLOOKUP(D428,'Active-Bldg List ref'!$A:$B,2,FALSE)</f>
        <v>#N/A</v>
      </c>
      <c r="D428" s="65" t="e">
        <f>INDEX('Active-Bldg List ref'!$A:$A,MATCH(R428,'Active-Bldg List ref'!$C:$C,0))</f>
        <v>#N/A</v>
      </c>
      <c r="E428" s="65" t="e">
        <f>INDEX('Equip Group &amp; Type ref'!D:D,MATCH(U428,'Equip Group &amp; Type ref'!E:E,0))</f>
        <v>#N/A</v>
      </c>
      <c r="F428" s="66" t="e">
        <f>INDEX('Equip Group &amp; Type ref'!F:F,MATCH(V428,'Equip Group &amp; Type ref'!G:G,0))</f>
        <v>#N/A</v>
      </c>
      <c r="G428" s="83"/>
      <c r="H428" s="69" t="e">
        <f>INDEX('Equip Group &amp; Type ref'!$F:$H,MATCH(F428,'Equip Group &amp; Type ref'!$F:$F,0),MATCH(A428,'Equip Group &amp; Type ref'!$2:$2,0))</f>
        <v>#N/A</v>
      </c>
      <c r="I428" s="70" t="e">
        <f>VLOOKUP(F428,'Equip Group &amp; Type ref'!F:H,6,FALSE)</f>
        <v>#N/A</v>
      </c>
      <c r="J428" s="71" t="e">
        <f>CONCATENATE(D428,":",VLOOKUP(F428,'Equip Group &amp; Type ref'!F:G,2,FALSE),":",$W428)</f>
        <v>#N/A</v>
      </c>
      <c r="K428" s="84" t="e">
        <f t="shared" si="17"/>
        <v>#N/A</v>
      </c>
      <c r="L428" s="70" t="e">
        <f>INDEX('MFR_List ref'!$A:$A,MATCH($Z428,'MFR_List ref'!$B:$B,0))</f>
        <v>#N/A</v>
      </c>
      <c r="M428" s="76" t="e">
        <f t="shared" si="16"/>
        <v>#N/A</v>
      </c>
      <c r="N428" s="78"/>
      <c r="O428" s="85"/>
      <c r="P428" s="86"/>
      <c r="Q428" s="74"/>
      <c r="R428" s="35"/>
      <c r="S428" s="36"/>
      <c r="T428" s="98"/>
      <c r="U428" s="37"/>
      <c r="V428" s="37"/>
      <c r="W428" s="38"/>
      <c r="X428" s="38"/>
      <c r="Y428" s="38"/>
      <c r="Z428" s="35"/>
      <c r="AA428" s="40"/>
      <c r="AB428" s="41"/>
      <c r="AC428" s="42"/>
      <c r="AD428" s="34"/>
      <c r="AE428" s="39"/>
      <c r="AF428" s="39"/>
      <c r="AG428" s="39"/>
      <c r="AH428" s="34"/>
      <c r="AI428" s="39"/>
      <c r="AJ428" s="39"/>
      <c r="AK428" s="43"/>
      <c r="AL428" s="38"/>
      <c r="AM428" s="40"/>
      <c r="AN428" s="40"/>
      <c r="AO428" s="40"/>
      <c r="AP428" s="40"/>
      <c r="AQ428" s="39"/>
      <c r="AR428" s="39"/>
      <c r="AS428" s="39"/>
      <c r="AT428" s="39"/>
      <c r="AU428" s="39"/>
    </row>
    <row r="429" spans="1:47" s="26" customFormat="1" ht="39" customHeight="1" x14ac:dyDescent="0.25">
      <c r="A429" s="65" t="e">
        <f>VLOOKUP(D429,'Active-Bldg List ref'!$A:$E,4,FALSE)</f>
        <v>#N/A</v>
      </c>
      <c r="B429" s="65" t="e">
        <f>VLOOKUP(D429,'Active-Bldg List ref'!$A:$E,5,FALSE)</f>
        <v>#N/A</v>
      </c>
      <c r="C429" s="65" t="e">
        <f>VLOOKUP(D429,'Active-Bldg List ref'!$A:$B,2,FALSE)</f>
        <v>#N/A</v>
      </c>
      <c r="D429" s="65" t="e">
        <f>INDEX('Active-Bldg List ref'!$A:$A,MATCH(R429,'Active-Bldg List ref'!$C:$C,0))</f>
        <v>#N/A</v>
      </c>
      <c r="E429" s="65" t="e">
        <f>INDEX('Equip Group &amp; Type ref'!D:D,MATCH(U429,'Equip Group &amp; Type ref'!E:E,0))</f>
        <v>#N/A</v>
      </c>
      <c r="F429" s="66" t="e">
        <f>INDEX('Equip Group &amp; Type ref'!F:F,MATCH(V429,'Equip Group &amp; Type ref'!G:G,0))</f>
        <v>#N/A</v>
      </c>
      <c r="G429" s="83"/>
      <c r="H429" s="69" t="e">
        <f>INDEX('Equip Group &amp; Type ref'!$F:$H,MATCH(F429,'Equip Group &amp; Type ref'!$F:$F,0),MATCH(A429,'Equip Group &amp; Type ref'!$2:$2,0))</f>
        <v>#N/A</v>
      </c>
      <c r="I429" s="70" t="e">
        <f>VLOOKUP(F429,'Equip Group &amp; Type ref'!F:H,6,FALSE)</f>
        <v>#N/A</v>
      </c>
      <c r="J429" s="71" t="e">
        <f>CONCATENATE(D429,":",VLOOKUP(F429,'Equip Group &amp; Type ref'!F:G,2,FALSE),":",$W429)</f>
        <v>#N/A</v>
      </c>
      <c r="K429" s="84" t="e">
        <f t="shared" si="17"/>
        <v>#N/A</v>
      </c>
      <c r="L429" s="70" t="e">
        <f>INDEX('MFR_List ref'!$A:$A,MATCH($Z429,'MFR_List ref'!$B:$B,0))</f>
        <v>#N/A</v>
      </c>
      <c r="M429" s="76" t="e">
        <f t="shared" si="16"/>
        <v>#N/A</v>
      </c>
      <c r="N429" s="78"/>
      <c r="O429" s="85"/>
      <c r="P429" s="86"/>
      <c r="Q429" s="74"/>
      <c r="R429" s="35"/>
      <c r="S429" s="36"/>
      <c r="T429" s="98"/>
      <c r="U429" s="37"/>
      <c r="V429" s="37"/>
      <c r="W429" s="38"/>
      <c r="X429" s="38"/>
      <c r="Y429" s="38"/>
      <c r="Z429" s="35"/>
      <c r="AA429" s="40"/>
      <c r="AB429" s="41"/>
      <c r="AC429" s="42"/>
      <c r="AD429" s="34"/>
      <c r="AE429" s="39"/>
      <c r="AF429" s="39"/>
      <c r="AG429" s="39"/>
      <c r="AH429" s="34"/>
      <c r="AI429" s="39"/>
      <c r="AJ429" s="39"/>
      <c r="AK429" s="43"/>
      <c r="AL429" s="38"/>
      <c r="AM429" s="40"/>
      <c r="AN429" s="40"/>
      <c r="AO429" s="40"/>
      <c r="AP429" s="40"/>
      <c r="AQ429" s="39"/>
      <c r="AR429" s="39"/>
      <c r="AS429" s="39"/>
      <c r="AT429" s="39"/>
      <c r="AU429" s="39"/>
    </row>
    <row r="430" spans="1:47" s="26" customFormat="1" ht="39" customHeight="1" x14ac:dyDescent="0.25">
      <c r="A430" s="65" t="e">
        <f>VLOOKUP(D430,'Active-Bldg List ref'!$A:$E,4,FALSE)</f>
        <v>#N/A</v>
      </c>
      <c r="B430" s="65" t="e">
        <f>VLOOKUP(D430,'Active-Bldg List ref'!$A:$E,5,FALSE)</f>
        <v>#N/A</v>
      </c>
      <c r="C430" s="65" t="e">
        <f>VLOOKUP(D430,'Active-Bldg List ref'!$A:$B,2,FALSE)</f>
        <v>#N/A</v>
      </c>
      <c r="D430" s="65" t="e">
        <f>INDEX('Active-Bldg List ref'!$A:$A,MATCH(R430,'Active-Bldg List ref'!$C:$C,0))</f>
        <v>#N/A</v>
      </c>
      <c r="E430" s="65" t="e">
        <f>INDEX('Equip Group &amp; Type ref'!D:D,MATCH(U430,'Equip Group &amp; Type ref'!E:E,0))</f>
        <v>#N/A</v>
      </c>
      <c r="F430" s="66" t="e">
        <f>INDEX('Equip Group &amp; Type ref'!F:F,MATCH(V430,'Equip Group &amp; Type ref'!G:G,0))</f>
        <v>#N/A</v>
      </c>
      <c r="G430" s="83"/>
      <c r="H430" s="69" t="e">
        <f>INDEX('Equip Group &amp; Type ref'!$F:$H,MATCH(F430,'Equip Group &amp; Type ref'!$F:$F,0),MATCH(A430,'Equip Group &amp; Type ref'!$2:$2,0))</f>
        <v>#N/A</v>
      </c>
      <c r="I430" s="70" t="e">
        <f>VLOOKUP(F430,'Equip Group &amp; Type ref'!F:H,6,FALSE)</f>
        <v>#N/A</v>
      </c>
      <c r="J430" s="71" t="e">
        <f>CONCATENATE(D430,":",VLOOKUP(F430,'Equip Group &amp; Type ref'!F:G,2,FALSE),":",$W430)</f>
        <v>#N/A</v>
      </c>
      <c r="K430" s="84" t="e">
        <f t="shared" si="17"/>
        <v>#N/A</v>
      </c>
      <c r="L430" s="70" t="e">
        <f>INDEX('MFR_List ref'!$A:$A,MATCH($Z430,'MFR_List ref'!$B:$B,0))</f>
        <v>#N/A</v>
      </c>
      <c r="M430" s="76" t="e">
        <f t="shared" si="16"/>
        <v>#N/A</v>
      </c>
      <c r="N430" s="78"/>
      <c r="O430" s="85"/>
      <c r="P430" s="86"/>
      <c r="Q430" s="74"/>
      <c r="R430" s="35"/>
      <c r="S430" s="36"/>
      <c r="T430" s="98"/>
      <c r="U430" s="37"/>
      <c r="V430" s="37"/>
      <c r="W430" s="38"/>
      <c r="X430" s="38"/>
      <c r="Y430" s="38"/>
      <c r="Z430" s="35"/>
      <c r="AA430" s="40"/>
      <c r="AB430" s="41"/>
      <c r="AC430" s="42"/>
      <c r="AD430" s="34"/>
      <c r="AE430" s="39"/>
      <c r="AF430" s="39"/>
      <c r="AG430" s="39"/>
      <c r="AH430" s="34"/>
      <c r="AI430" s="39"/>
      <c r="AJ430" s="39"/>
      <c r="AK430" s="43"/>
      <c r="AL430" s="38"/>
      <c r="AM430" s="40"/>
      <c r="AN430" s="40"/>
      <c r="AO430" s="40"/>
      <c r="AP430" s="40"/>
      <c r="AQ430" s="39"/>
      <c r="AR430" s="39"/>
      <c r="AS430" s="39"/>
      <c r="AT430" s="39"/>
      <c r="AU430" s="39"/>
    </row>
    <row r="431" spans="1:47" s="26" customFormat="1" ht="39" customHeight="1" x14ac:dyDescent="0.25">
      <c r="A431" s="65" t="e">
        <f>VLOOKUP(D431,'Active-Bldg List ref'!$A:$E,4,FALSE)</f>
        <v>#N/A</v>
      </c>
      <c r="B431" s="65" t="e">
        <f>VLOOKUP(D431,'Active-Bldg List ref'!$A:$E,5,FALSE)</f>
        <v>#N/A</v>
      </c>
      <c r="C431" s="65" t="e">
        <f>VLOOKUP(D431,'Active-Bldg List ref'!$A:$B,2,FALSE)</f>
        <v>#N/A</v>
      </c>
      <c r="D431" s="65" t="e">
        <f>INDEX('Active-Bldg List ref'!$A:$A,MATCH(R431,'Active-Bldg List ref'!$C:$C,0))</f>
        <v>#N/A</v>
      </c>
      <c r="E431" s="65" t="e">
        <f>INDEX('Equip Group &amp; Type ref'!D:D,MATCH(U431,'Equip Group &amp; Type ref'!E:E,0))</f>
        <v>#N/A</v>
      </c>
      <c r="F431" s="66" t="e">
        <f>INDEX('Equip Group &amp; Type ref'!F:F,MATCH(V431,'Equip Group &amp; Type ref'!G:G,0))</f>
        <v>#N/A</v>
      </c>
      <c r="G431" s="83"/>
      <c r="H431" s="69" t="e">
        <f>INDEX('Equip Group &amp; Type ref'!$F:$H,MATCH(F431,'Equip Group &amp; Type ref'!$F:$F,0),MATCH(A431,'Equip Group &amp; Type ref'!$2:$2,0))</f>
        <v>#N/A</v>
      </c>
      <c r="I431" s="70" t="e">
        <f>VLOOKUP(F431,'Equip Group &amp; Type ref'!F:H,6,FALSE)</f>
        <v>#N/A</v>
      </c>
      <c r="J431" s="71" t="e">
        <f>CONCATENATE(D431,":",VLOOKUP(F431,'Equip Group &amp; Type ref'!F:G,2,FALSE),":",$W431)</f>
        <v>#N/A</v>
      </c>
      <c r="K431" s="84" t="e">
        <f t="shared" si="17"/>
        <v>#N/A</v>
      </c>
      <c r="L431" s="70" t="e">
        <f>INDEX('MFR_List ref'!$A:$A,MATCH($Z431,'MFR_List ref'!$B:$B,0))</f>
        <v>#N/A</v>
      </c>
      <c r="M431" s="76" t="e">
        <f t="shared" si="16"/>
        <v>#N/A</v>
      </c>
      <c r="N431" s="78"/>
      <c r="O431" s="85"/>
      <c r="P431" s="86"/>
      <c r="Q431" s="74"/>
      <c r="R431" s="35"/>
      <c r="S431" s="36"/>
      <c r="T431" s="98"/>
      <c r="U431" s="37"/>
      <c r="V431" s="37"/>
      <c r="W431" s="38"/>
      <c r="X431" s="38"/>
      <c r="Y431" s="38"/>
      <c r="Z431" s="35"/>
      <c r="AA431" s="40"/>
      <c r="AB431" s="41"/>
      <c r="AC431" s="42"/>
      <c r="AD431" s="34"/>
      <c r="AE431" s="39"/>
      <c r="AF431" s="39"/>
      <c r="AG431" s="39"/>
      <c r="AH431" s="34"/>
      <c r="AI431" s="39"/>
      <c r="AJ431" s="39"/>
      <c r="AK431" s="43"/>
      <c r="AL431" s="38"/>
      <c r="AM431" s="40"/>
      <c r="AN431" s="40"/>
      <c r="AO431" s="40"/>
      <c r="AP431" s="40"/>
      <c r="AQ431" s="39"/>
      <c r="AR431" s="39"/>
      <c r="AS431" s="39"/>
      <c r="AT431" s="39"/>
      <c r="AU431" s="39"/>
    </row>
    <row r="432" spans="1:47" s="26" customFormat="1" ht="39" customHeight="1" x14ac:dyDescent="0.25">
      <c r="A432" s="65" t="e">
        <f>VLOOKUP(D432,'Active-Bldg List ref'!$A:$E,4,FALSE)</f>
        <v>#N/A</v>
      </c>
      <c r="B432" s="65" t="e">
        <f>VLOOKUP(D432,'Active-Bldg List ref'!$A:$E,5,FALSE)</f>
        <v>#N/A</v>
      </c>
      <c r="C432" s="65" t="e">
        <f>VLOOKUP(D432,'Active-Bldg List ref'!$A:$B,2,FALSE)</f>
        <v>#N/A</v>
      </c>
      <c r="D432" s="65" t="e">
        <f>INDEX('Active-Bldg List ref'!$A:$A,MATCH(R432,'Active-Bldg List ref'!$C:$C,0))</f>
        <v>#N/A</v>
      </c>
      <c r="E432" s="65" t="e">
        <f>INDEX('Equip Group &amp; Type ref'!D:D,MATCH(U432,'Equip Group &amp; Type ref'!E:E,0))</f>
        <v>#N/A</v>
      </c>
      <c r="F432" s="66" t="e">
        <f>INDEX('Equip Group &amp; Type ref'!F:F,MATCH(V432,'Equip Group &amp; Type ref'!G:G,0))</f>
        <v>#N/A</v>
      </c>
      <c r="G432" s="83"/>
      <c r="H432" s="69" t="e">
        <f>INDEX('Equip Group &amp; Type ref'!$F:$H,MATCH(F432,'Equip Group &amp; Type ref'!$F:$F,0),MATCH(A432,'Equip Group &amp; Type ref'!$2:$2,0))</f>
        <v>#N/A</v>
      </c>
      <c r="I432" s="70" t="e">
        <f>VLOOKUP(F432,'Equip Group &amp; Type ref'!F:H,6,FALSE)</f>
        <v>#N/A</v>
      </c>
      <c r="J432" s="71" t="e">
        <f>CONCATENATE(D432,":",VLOOKUP(F432,'Equip Group &amp; Type ref'!F:G,2,FALSE),":",$W432)</f>
        <v>#N/A</v>
      </c>
      <c r="K432" s="84" t="e">
        <f t="shared" si="17"/>
        <v>#N/A</v>
      </c>
      <c r="L432" s="70" t="e">
        <f>INDEX('MFR_List ref'!$A:$A,MATCH($Z432,'MFR_List ref'!$B:$B,0))</f>
        <v>#N/A</v>
      </c>
      <c r="M432" s="76" t="e">
        <f t="shared" si="16"/>
        <v>#N/A</v>
      </c>
      <c r="N432" s="78"/>
      <c r="O432" s="85"/>
      <c r="P432" s="86"/>
      <c r="Q432" s="74"/>
      <c r="R432" s="35"/>
      <c r="S432" s="36"/>
      <c r="T432" s="98"/>
      <c r="U432" s="37"/>
      <c r="V432" s="37"/>
      <c r="W432" s="38"/>
      <c r="X432" s="38"/>
      <c r="Y432" s="38"/>
      <c r="Z432" s="35"/>
      <c r="AA432" s="40"/>
      <c r="AB432" s="41"/>
      <c r="AC432" s="42"/>
      <c r="AD432" s="34"/>
      <c r="AE432" s="39"/>
      <c r="AF432" s="39"/>
      <c r="AG432" s="39"/>
      <c r="AH432" s="34"/>
      <c r="AI432" s="39"/>
      <c r="AJ432" s="39"/>
      <c r="AK432" s="43"/>
      <c r="AL432" s="38"/>
      <c r="AM432" s="40"/>
      <c r="AN432" s="40"/>
      <c r="AO432" s="40"/>
      <c r="AP432" s="40"/>
      <c r="AQ432" s="39"/>
      <c r="AR432" s="39"/>
      <c r="AS432" s="39"/>
      <c r="AT432" s="39"/>
      <c r="AU432" s="39"/>
    </row>
    <row r="433" spans="1:47" s="26" customFormat="1" ht="39" customHeight="1" x14ac:dyDescent="0.25">
      <c r="A433" s="65" t="e">
        <f>VLOOKUP(D433,'Active-Bldg List ref'!$A:$E,4,FALSE)</f>
        <v>#N/A</v>
      </c>
      <c r="B433" s="65" t="e">
        <f>VLOOKUP(D433,'Active-Bldg List ref'!$A:$E,5,FALSE)</f>
        <v>#N/A</v>
      </c>
      <c r="C433" s="65" t="e">
        <f>VLOOKUP(D433,'Active-Bldg List ref'!$A:$B,2,FALSE)</f>
        <v>#N/A</v>
      </c>
      <c r="D433" s="65" t="e">
        <f>INDEX('Active-Bldg List ref'!$A:$A,MATCH(R433,'Active-Bldg List ref'!$C:$C,0))</f>
        <v>#N/A</v>
      </c>
      <c r="E433" s="65" t="e">
        <f>INDEX('Equip Group &amp; Type ref'!D:D,MATCH(U433,'Equip Group &amp; Type ref'!E:E,0))</f>
        <v>#N/A</v>
      </c>
      <c r="F433" s="66" t="e">
        <f>INDEX('Equip Group &amp; Type ref'!F:F,MATCH(V433,'Equip Group &amp; Type ref'!G:G,0))</f>
        <v>#N/A</v>
      </c>
      <c r="G433" s="83"/>
      <c r="H433" s="69" t="e">
        <f>INDEX('Equip Group &amp; Type ref'!$F:$H,MATCH(F433,'Equip Group &amp; Type ref'!$F:$F,0),MATCH(A433,'Equip Group &amp; Type ref'!$2:$2,0))</f>
        <v>#N/A</v>
      </c>
      <c r="I433" s="70" t="e">
        <f>VLOOKUP(F433,'Equip Group &amp; Type ref'!F:H,6,FALSE)</f>
        <v>#N/A</v>
      </c>
      <c r="J433" s="71" t="e">
        <f>CONCATENATE(D433,":",VLOOKUP(F433,'Equip Group &amp; Type ref'!F:G,2,FALSE),":",$W433)</f>
        <v>#N/A</v>
      </c>
      <c r="K433" s="84" t="e">
        <f t="shared" si="17"/>
        <v>#N/A</v>
      </c>
      <c r="L433" s="70" t="e">
        <f>INDEX('MFR_List ref'!$A:$A,MATCH($Z433,'MFR_List ref'!$B:$B,0))</f>
        <v>#N/A</v>
      </c>
      <c r="M433" s="76" t="e">
        <f t="shared" si="16"/>
        <v>#N/A</v>
      </c>
      <c r="N433" s="78"/>
      <c r="O433" s="85"/>
      <c r="P433" s="86"/>
      <c r="Q433" s="74"/>
      <c r="R433" s="35"/>
      <c r="S433" s="36"/>
      <c r="T433" s="98"/>
      <c r="U433" s="37"/>
      <c r="V433" s="37"/>
      <c r="W433" s="38"/>
      <c r="X433" s="38"/>
      <c r="Y433" s="38"/>
      <c r="Z433" s="35"/>
      <c r="AA433" s="40"/>
      <c r="AB433" s="41"/>
      <c r="AC433" s="42"/>
      <c r="AD433" s="34"/>
      <c r="AE433" s="39"/>
      <c r="AF433" s="39"/>
      <c r="AG433" s="39"/>
      <c r="AH433" s="34"/>
      <c r="AI433" s="39"/>
      <c r="AJ433" s="39"/>
      <c r="AK433" s="43"/>
      <c r="AL433" s="38"/>
      <c r="AM433" s="40"/>
      <c r="AN433" s="40"/>
      <c r="AO433" s="40"/>
      <c r="AP433" s="40"/>
      <c r="AQ433" s="39"/>
      <c r="AR433" s="39"/>
      <c r="AS433" s="39"/>
      <c r="AT433" s="39"/>
      <c r="AU433" s="39"/>
    </row>
    <row r="434" spans="1:47" s="26" customFormat="1" ht="39" customHeight="1" x14ac:dyDescent="0.25">
      <c r="A434" s="65" t="e">
        <f>VLOOKUP(D434,'Active-Bldg List ref'!$A:$E,4,FALSE)</f>
        <v>#N/A</v>
      </c>
      <c r="B434" s="65" t="e">
        <f>VLOOKUP(D434,'Active-Bldg List ref'!$A:$E,5,FALSE)</f>
        <v>#N/A</v>
      </c>
      <c r="C434" s="65" t="e">
        <f>VLOOKUP(D434,'Active-Bldg List ref'!$A:$B,2,FALSE)</f>
        <v>#N/A</v>
      </c>
      <c r="D434" s="65" t="e">
        <f>INDEX('Active-Bldg List ref'!$A:$A,MATCH(R434,'Active-Bldg List ref'!$C:$C,0))</f>
        <v>#N/A</v>
      </c>
      <c r="E434" s="65" t="e">
        <f>INDEX('Equip Group &amp; Type ref'!D:D,MATCH(U434,'Equip Group &amp; Type ref'!E:E,0))</f>
        <v>#N/A</v>
      </c>
      <c r="F434" s="66" t="e">
        <f>INDEX('Equip Group &amp; Type ref'!F:F,MATCH(V434,'Equip Group &amp; Type ref'!G:G,0))</f>
        <v>#N/A</v>
      </c>
      <c r="G434" s="83"/>
      <c r="H434" s="69" t="e">
        <f>INDEX('Equip Group &amp; Type ref'!$F:$H,MATCH(F434,'Equip Group &amp; Type ref'!$F:$F,0),MATCH(A434,'Equip Group &amp; Type ref'!$2:$2,0))</f>
        <v>#N/A</v>
      </c>
      <c r="I434" s="70" t="e">
        <f>VLOOKUP(F434,'Equip Group &amp; Type ref'!F:H,6,FALSE)</f>
        <v>#N/A</v>
      </c>
      <c r="J434" s="71" t="e">
        <f>CONCATENATE(D434,":",VLOOKUP(F434,'Equip Group &amp; Type ref'!F:G,2,FALSE),":",$W434)</f>
        <v>#N/A</v>
      </c>
      <c r="K434" s="84" t="e">
        <f t="shared" si="17"/>
        <v>#N/A</v>
      </c>
      <c r="L434" s="70" t="e">
        <f>INDEX('MFR_List ref'!$A:$A,MATCH($Z434,'MFR_List ref'!$B:$B,0))</f>
        <v>#N/A</v>
      </c>
      <c r="M434" s="76" t="e">
        <f t="shared" si="16"/>
        <v>#N/A</v>
      </c>
      <c r="N434" s="78"/>
      <c r="O434" s="85"/>
      <c r="P434" s="86"/>
      <c r="Q434" s="74"/>
      <c r="R434" s="35"/>
      <c r="S434" s="36"/>
      <c r="T434" s="98"/>
      <c r="U434" s="37"/>
      <c r="V434" s="37"/>
      <c r="W434" s="38"/>
      <c r="X434" s="38"/>
      <c r="Y434" s="38"/>
      <c r="Z434" s="35"/>
      <c r="AA434" s="40"/>
      <c r="AB434" s="41"/>
      <c r="AC434" s="42"/>
      <c r="AD434" s="34"/>
      <c r="AE434" s="39"/>
      <c r="AF434" s="39"/>
      <c r="AG434" s="39"/>
      <c r="AH434" s="34"/>
      <c r="AI434" s="39"/>
      <c r="AJ434" s="39"/>
      <c r="AK434" s="43"/>
      <c r="AL434" s="38"/>
      <c r="AM434" s="40"/>
      <c r="AN434" s="40"/>
      <c r="AO434" s="40"/>
      <c r="AP434" s="40"/>
      <c r="AQ434" s="39"/>
      <c r="AR434" s="39"/>
      <c r="AS434" s="39"/>
      <c r="AT434" s="39"/>
      <c r="AU434" s="39"/>
    </row>
    <row r="435" spans="1:47" s="26" customFormat="1" ht="39" customHeight="1" x14ac:dyDescent="0.25">
      <c r="A435" s="65" t="e">
        <f>VLOOKUP(D435,'Active-Bldg List ref'!$A:$E,4,FALSE)</f>
        <v>#N/A</v>
      </c>
      <c r="B435" s="65" t="e">
        <f>VLOOKUP(D435,'Active-Bldg List ref'!$A:$E,5,FALSE)</f>
        <v>#N/A</v>
      </c>
      <c r="C435" s="65" t="e">
        <f>VLOOKUP(D435,'Active-Bldg List ref'!$A:$B,2,FALSE)</f>
        <v>#N/A</v>
      </c>
      <c r="D435" s="65" t="e">
        <f>INDEX('Active-Bldg List ref'!$A:$A,MATCH(R435,'Active-Bldg List ref'!$C:$C,0))</f>
        <v>#N/A</v>
      </c>
      <c r="E435" s="65" t="e">
        <f>INDEX('Equip Group &amp; Type ref'!D:D,MATCH(U435,'Equip Group &amp; Type ref'!E:E,0))</f>
        <v>#N/A</v>
      </c>
      <c r="F435" s="66" t="e">
        <f>INDEX('Equip Group &amp; Type ref'!F:F,MATCH(V435,'Equip Group &amp; Type ref'!G:G,0))</f>
        <v>#N/A</v>
      </c>
      <c r="G435" s="83"/>
      <c r="H435" s="69" t="e">
        <f>INDEX('Equip Group &amp; Type ref'!$F:$H,MATCH(F435,'Equip Group &amp; Type ref'!$F:$F,0),MATCH(A435,'Equip Group &amp; Type ref'!$2:$2,0))</f>
        <v>#N/A</v>
      </c>
      <c r="I435" s="70" t="e">
        <f>VLOOKUP(F435,'Equip Group &amp; Type ref'!F:H,6,FALSE)</f>
        <v>#N/A</v>
      </c>
      <c r="J435" s="71" t="e">
        <f>CONCATENATE(D435,":",VLOOKUP(F435,'Equip Group &amp; Type ref'!F:G,2,FALSE),":",$W435)</f>
        <v>#N/A</v>
      </c>
      <c r="K435" s="84" t="e">
        <f t="shared" si="17"/>
        <v>#N/A</v>
      </c>
      <c r="L435" s="70" t="e">
        <f>INDEX('MFR_List ref'!$A:$A,MATCH($Z435,'MFR_List ref'!$B:$B,0))</f>
        <v>#N/A</v>
      </c>
      <c r="M435" s="76" t="e">
        <f t="shared" si="16"/>
        <v>#N/A</v>
      </c>
      <c r="N435" s="78"/>
      <c r="O435" s="85"/>
      <c r="P435" s="86"/>
      <c r="Q435" s="74"/>
      <c r="R435" s="35"/>
      <c r="S435" s="36"/>
      <c r="T435" s="98"/>
      <c r="U435" s="37"/>
      <c r="V435" s="37"/>
      <c r="W435" s="38"/>
      <c r="X435" s="38"/>
      <c r="Y435" s="38"/>
      <c r="Z435" s="35"/>
      <c r="AA435" s="40"/>
      <c r="AB435" s="41"/>
      <c r="AC435" s="42"/>
      <c r="AD435" s="34"/>
      <c r="AE435" s="39"/>
      <c r="AF435" s="39"/>
      <c r="AG435" s="39"/>
      <c r="AH435" s="34"/>
      <c r="AI435" s="39"/>
      <c r="AJ435" s="39"/>
      <c r="AK435" s="43"/>
      <c r="AL435" s="38"/>
      <c r="AM435" s="40"/>
      <c r="AN435" s="40"/>
      <c r="AO435" s="40"/>
      <c r="AP435" s="40"/>
      <c r="AQ435" s="39"/>
      <c r="AR435" s="39"/>
      <c r="AS435" s="39"/>
      <c r="AT435" s="39"/>
      <c r="AU435" s="39"/>
    </row>
    <row r="436" spans="1:47" s="26" customFormat="1" ht="39" customHeight="1" x14ac:dyDescent="0.25">
      <c r="A436" s="65" t="e">
        <f>VLOOKUP(D436,'Active-Bldg List ref'!$A:$E,4,FALSE)</f>
        <v>#N/A</v>
      </c>
      <c r="B436" s="65" t="e">
        <f>VLOOKUP(D436,'Active-Bldg List ref'!$A:$E,5,FALSE)</f>
        <v>#N/A</v>
      </c>
      <c r="C436" s="65" t="e">
        <f>VLOOKUP(D436,'Active-Bldg List ref'!$A:$B,2,FALSE)</f>
        <v>#N/A</v>
      </c>
      <c r="D436" s="65" t="e">
        <f>INDEX('Active-Bldg List ref'!$A:$A,MATCH(R436,'Active-Bldg List ref'!$C:$C,0))</f>
        <v>#N/A</v>
      </c>
      <c r="E436" s="65" t="e">
        <f>INDEX('Equip Group &amp; Type ref'!D:D,MATCH(U436,'Equip Group &amp; Type ref'!E:E,0))</f>
        <v>#N/A</v>
      </c>
      <c r="F436" s="66" t="e">
        <f>INDEX('Equip Group &amp; Type ref'!F:F,MATCH(V436,'Equip Group &amp; Type ref'!G:G,0))</f>
        <v>#N/A</v>
      </c>
      <c r="G436" s="83"/>
      <c r="H436" s="69" t="e">
        <f>INDEX('Equip Group &amp; Type ref'!$F:$H,MATCH(F436,'Equip Group &amp; Type ref'!$F:$F,0),MATCH(A436,'Equip Group &amp; Type ref'!$2:$2,0))</f>
        <v>#N/A</v>
      </c>
      <c r="I436" s="70" t="e">
        <f>VLOOKUP(F436,'Equip Group &amp; Type ref'!F:H,6,FALSE)</f>
        <v>#N/A</v>
      </c>
      <c r="J436" s="71" t="e">
        <f>CONCATENATE(D436,":",VLOOKUP(F436,'Equip Group &amp; Type ref'!F:G,2,FALSE),":",$W436)</f>
        <v>#N/A</v>
      </c>
      <c r="K436" s="84" t="e">
        <f t="shared" si="17"/>
        <v>#N/A</v>
      </c>
      <c r="L436" s="70" t="e">
        <f>INDEX('MFR_List ref'!$A:$A,MATCH($Z436,'MFR_List ref'!$B:$B,0))</f>
        <v>#N/A</v>
      </c>
      <c r="M436" s="76" t="e">
        <f t="shared" si="16"/>
        <v>#N/A</v>
      </c>
      <c r="N436" s="78"/>
      <c r="O436" s="85"/>
      <c r="P436" s="86"/>
      <c r="Q436" s="74"/>
      <c r="R436" s="35"/>
      <c r="S436" s="36"/>
      <c r="T436" s="98"/>
      <c r="U436" s="37"/>
      <c r="V436" s="37"/>
      <c r="W436" s="38"/>
      <c r="X436" s="38"/>
      <c r="Y436" s="38"/>
      <c r="Z436" s="35"/>
      <c r="AA436" s="40"/>
      <c r="AB436" s="41"/>
      <c r="AC436" s="42"/>
      <c r="AD436" s="34"/>
      <c r="AE436" s="39"/>
      <c r="AF436" s="39"/>
      <c r="AG436" s="39"/>
      <c r="AH436" s="34"/>
      <c r="AI436" s="39"/>
      <c r="AJ436" s="39"/>
      <c r="AK436" s="43"/>
      <c r="AL436" s="38"/>
      <c r="AM436" s="40"/>
      <c r="AN436" s="40"/>
      <c r="AO436" s="40"/>
      <c r="AP436" s="40"/>
      <c r="AQ436" s="39"/>
      <c r="AR436" s="39"/>
      <c r="AS436" s="39"/>
      <c r="AT436" s="39"/>
      <c r="AU436" s="39"/>
    </row>
    <row r="437" spans="1:47" s="26" customFormat="1" ht="39" customHeight="1" x14ac:dyDescent="0.25">
      <c r="A437" s="65" t="e">
        <f>VLOOKUP(D437,'Active-Bldg List ref'!$A:$E,4,FALSE)</f>
        <v>#N/A</v>
      </c>
      <c r="B437" s="65" t="e">
        <f>VLOOKUP(D437,'Active-Bldg List ref'!$A:$E,5,FALSE)</f>
        <v>#N/A</v>
      </c>
      <c r="C437" s="65" t="e">
        <f>VLOOKUP(D437,'Active-Bldg List ref'!$A:$B,2,FALSE)</f>
        <v>#N/A</v>
      </c>
      <c r="D437" s="65" t="e">
        <f>INDEX('Active-Bldg List ref'!$A:$A,MATCH(R437,'Active-Bldg List ref'!$C:$C,0))</f>
        <v>#N/A</v>
      </c>
      <c r="E437" s="65" t="e">
        <f>INDEX('Equip Group &amp; Type ref'!D:D,MATCH(U437,'Equip Group &amp; Type ref'!E:E,0))</f>
        <v>#N/A</v>
      </c>
      <c r="F437" s="66" t="e">
        <f>INDEX('Equip Group &amp; Type ref'!F:F,MATCH(V437,'Equip Group &amp; Type ref'!G:G,0))</f>
        <v>#N/A</v>
      </c>
      <c r="G437" s="83"/>
      <c r="H437" s="69" t="e">
        <f>INDEX('Equip Group &amp; Type ref'!$F:$H,MATCH(F437,'Equip Group &amp; Type ref'!$F:$F,0),MATCH(A437,'Equip Group &amp; Type ref'!$2:$2,0))</f>
        <v>#N/A</v>
      </c>
      <c r="I437" s="70" t="e">
        <f>VLOOKUP(F437,'Equip Group &amp; Type ref'!F:H,6,FALSE)</f>
        <v>#N/A</v>
      </c>
      <c r="J437" s="71" t="e">
        <f>CONCATENATE(D437,":",VLOOKUP(F437,'Equip Group &amp; Type ref'!F:G,2,FALSE),":",$W437)</f>
        <v>#N/A</v>
      </c>
      <c r="K437" s="84" t="e">
        <f t="shared" si="17"/>
        <v>#N/A</v>
      </c>
      <c r="L437" s="70" t="e">
        <f>INDEX('MFR_List ref'!$A:$A,MATCH($Z437,'MFR_List ref'!$B:$B,0))</f>
        <v>#N/A</v>
      </c>
      <c r="M437" s="76" t="e">
        <f t="shared" si="16"/>
        <v>#N/A</v>
      </c>
      <c r="N437" s="78"/>
      <c r="O437" s="85"/>
      <c r="P437" s="86"/>
      <c r="Q437" s="74"/>
      <c r="R437" s="35"/>
      <c r="S437" s="36"/>
      <c r="T437" s="98"/>
      <c r="U437" s="37"/>
      <c r="V437" s="37"/>
      <c r="W437" s="38"/>
      <c r="X437" s="38"/>
      <c r="Y437" s="38"/>
      <c r="Z437" s="35"/>
      <c r="AA437" s="40"/>
      <c r="AB437" s="41"/>
      <c r="AC437" s="42"/>
      <c r="AD437" s="34"/>
      <c r="AE437" s="39"/>
      <c r="AF437" s="39"/>
      <c r="AG437" s="39"/>
      <c r="AH437" s="34"/>
      <c r="AI437" s="39"/>
      <c r="AJ437" s="39"/>
      <c r="AK437" s="43"/>
      <c r="AL437" s="38"/>
      <c r="AM437" s="40"/>
      <c r="AN437" s="40"/>
      <c r="AO437" s="40"/>
      <c r="AP437" s="40"/>
      <c r="AQ437" s="39"/>
      <c r="AR437" s="39"/>
      <c r="AS437" s="39"/>
      <c r="AT437" s="39"/>
      <c r="AU437" s="39"/>
    </row>
    <row r="438" spans="1:47" s="26" customFormat="1" ht="39" customHeight="1" x14ac:dyDescent="0.25">
      <c r="A438" s="65" t="e">
        <f>VLOOKUP(D438,'Active-Bldg List ref'!$A:$E,4,FALSE)</f>
        <v>#N/A</v>
      </c>
      <c r="B438" s="65" t="e">
        <f>VLOOKUP(D438,'Active-Bldg List ref'!$A:$E,5,FALSE)</f>
        <v>#N/A</v>
      </c>
      <c r="C438" s="65" t="e">
        <f>VLOOKUP(D438,'Active-Bldg List ref'!$A:$B,2,FALSE)</f>
        <v>#N/A</v>
      </c>
      <c r="D438" s="65" t="e">
        <f>INDEX('Active-Bldg List ref'!$A:$A,MATCH(R438,'Active-Bldg List ref'!$C:$C,0))</f>
        <v>#N/A</v>
      </c>
      <c r="E438" s="65" t="e">
        <f>INDEX('Equip Group &amp; Type ref'!D:D,MATCH(U438,'Equip Group &amp; Type ref'!E:E,0))</f>
        <v>#N/A</v>
      </c>
      <c r="F438" s="66" t="e">
        <f>INDEX('Equip Group &amp; Type ref'!F:F,MATCH(V438,'Equip Group &amp; Type ref'!G:G,0))</f>
        <v>#N/A</v>
      </c>
      <c r="G438" s="83"/>
      <c r="H438" s="69" t="e">
        <f>INDEX('Equip Group &amp; Type ref'!$F:$H,MATCH(F438,'Equip Group &amp; Type ref'!$F:$F,0),MATCH(A438,'Equip Group &amp; Type ref'!$2:$2,0))</f>
        <v>#N/A</v>
      </c>
      <c r="I438" s="70" t="e">
        <f>VLOOKUP(F438,'Equip Group &amp; Type ref'!F:H,6,FALSE)</f>
        <v>#N/A</v>
      </c>
      <c r="J438" s="71" t="e">
        <f>CONCATENATE(D438,":",VLOOKUP(F438,'Equip Group &amp; Type ref'!F:G,2,FALSE),":",$W438)</f>
        <v>#N/A</v>
      </c>
      <c r="K438" s="84" t="e">
        <f t="shared" si="17"/>
        <v>#N/A</v>
      </c>
      <c r="L438" s="70" t="e">
        <f>INDEX('MFR_List ref'!$A:$A,MATCH($Z438,'MFR_List ref'!$B:$B,0))</f>
        <v>#N/A</v>
      </c>
      <c r="M438" s="76" t="e">
        <f t="shared" si="16"/>
        <v>#N/A</v>
      </c>
      <c r="N438" s="78"/>
      <c r="O438" s="85"/>
      <c r="P438" s="86"/>
      <c r="Q438" s="74"/>
      <c r="R438" s="35"/>
      <c r="S438" s="36"/>
      <c r="T438" s="98"/>
      <c r="U438" s="37"/>
      <c r="V438" s="37"/>
      <c r="W438" s="38"/>
      <c r="X438" s="38"/>
      <c r="Y438" s="38"/>
      <c r="Z438" s="35"/>
      <c r="AA438" s="40"/>
      <c r="AB438" s="41"/>
      <c r="AC438" s="42"/>
      <c r="AD438" s="34"/>
      <c r="AE438" s="39"/>
      <c r="AF438" s="39"/>
      <c r="AG438" s="39"/>
      <c r="AH438" s="34"/>
      <c r="AI438" s="39"/>
      <c r="AJ438" s="39"/>
      <c r="AK438" s="43"/>
      <c r="AL438" s="38"/>
      <c r="AM438" s="40"/>
      <c r="AN438" s="40"/>
      <c r="AO438" s="40"/>
      <c r="AP438" s="40"/>
      <c r="AQ438" s="39"/>
      <c r="AR438" s="39"/>
      <c r="AS438" s="39"/>
      <c r="AT438" s="39"/>
      <c r="AU438" s="39"/>
    </row>
    <row r="439" spans="1:47" s="26" customFormat="1" ht="39" customHeight="1" x14ac:dyDescent="0.25">
      <c r="A439" s="65" t="e">
        <f>VLOOKUP(D439,'Active-Bldg List ref'!$A:$E,4,FALSE)</f>
        <v>#N/A</v>
      </c>
      <c r="B439" s="65" t="e">
        <f>VLOOKUP(D439,'Active-Bldg List ref'!$A:$E,5,FALSE)</f>
        <v>#N/A</v>
      </c>
      <c r="C439" s="65" t="e">
        <f>VLOOKUP(D439,'Active-Bldg List ref'!$A:$B,2,FALSE)</f>
        <v>#N/A</v>
      </c>
      <c r="D439" s="65" t="e">
        <f>INDEX('Active-Bldg List ref'!$A:$A,MATCH(R439,'Active-Bldg List ref'!$C:$C,0))</f>
        <v>#N/A</v>
      </c>
      <c r="E439" s="65" t="e">
        <f>INDEX('Equip Group &amp; Type ref'!D:D,MATCH(U439,'Equip Group &amp; Type ref'!E:E,0))</f>
        <v>#N/A</v>
      </c>
      <c r="F439" s="66" t="e">
        <f>INDEX('Equip Group &amp; Type ref'!F:F,MATCH(V439,'Equip Group &amp; Type ref'!G:G,0))</f>
        <v>#N/A</v>
      </c>
      <c r="G439" s="83"/>
      <c r="H439" s="69" t="e">
        <f>INDEX('Equip Group &amp; Type ref'!$F:$H,MATCH(F439,'Equip Group &amp; Type ref'!$F:$F,0),MATCH(A439,'Equip Group &amp; Type ref'!$2:$2,0))</f>
        <v>#N/A</v>
      </c>
      <c r="I439" s="70" t="e">
        <f>VLOOKUP(F439,'Equip Group &amp; Type ref'!F:H,6,FALSE)</f>
        <v>#N/A</v>
      </c>
      <c r="J439" s="71" t="e">
        <f>CONCATENATE(D439,":",VLOOKUP(F439,'Equip Group &amp; Type ref'!F:G,2,FALSE),":",$W439)</f>
        <v>#N/A</v>
      </c>
      <c r="K439" s="84" t="e">
        <f t="shared" si="17"/>
        <v>#N/A</v>
      </c>
      <c r="L439" s="70" t="e">
        <f>INDEX('MFR_List ref'!$A:$A,MATCH($Z439,'MFR_List ref'!$B:$B,0))</f>
        <v>#N/A</v>
      </c>
      <c r="M439" s="76" t="e">
        <f t="shared" si="16"/>
        <v>#N/A</v>
      </c>
      <c r="N439" s="78"/>
      <c r="O439" s="85"/>
      <c r="P439" s="86"/>
      <c r="Q439" s="74"/>
      <c r="R439" s="35"/>
      <c r="S439" s="36"/>
      <c r="T439" s="98"/>
      <c r="U439" s="37"/>
      <c r="V439" s="37"/>
      <c r="W439" s="38"/>
      <c r="X439" s="38"/>
      <c r="Y439" s="38"/>
      <c r="Z439" s="35"/>
      <c r="AA439" s="40"/>
      <c r="AB439" s="41"/>
      <c r="AC439" s="42"/>
      <c r="AD439" s="34"/>
      <c r="AE439" s="39"/>
      <c r="AF439" s="39"/>
      <c r="AG439" s="39"/>
      <c r="AH439" s="34"/>
      <c r="AI439" s="39"/>
      <c r="AJ439" s="39"/>
      <c r="AK439" s="43"/>
      <c r="AL439" s="38"/>
      <c r="AM439" s="40"/>
      <c r="AN439" s="40"/>
      <c r="AO439" s="40"/>
      <c r="AP439" s="40"/>
      <c r="AQ439" s="39"/>
      <c r="AR439" s="39"/>
      <c r="AS439" s="39"/>
      <c r="AT439" s="39"/>
      <c r="AU439" s="39"/>
    </row>
    <row r="440" spans="1:47" s="26" customFormat="1" ht="39" customHeight="1" x14ac:dyDescent="0.25">
      <c r="A440" s="65" t="e">
        <f>VLOOKUP(D440,'Active-Bldg List ref'!$A:$E,4,FALSE)</f>
        <v>#N/A</v>
      </c>
      <c r="B440" s="65" t="e">
        <f>VLOOKUP(D440,'Active-Bldg List ref'!$A:$E,5,FALSE)</f>
        <v>#N/A</v>
      </c>
      <c r="C440" s="65" t="e">
        <f>VLOOKUP(D440,'Active-Bldg List ref'!$A:$B,2,FALSE)</f>
        <v>#N/A</v>
      </c>
      <c r="D440" s="65" t="e">
        <f>INDEX('Active-Bldg List ref'!$A:$A,MATCH(R440,'Active-Bldg List ref'!$C:$C,0))</f>
        <v>#N/A</v>
      </c>
      <c r="E440" s="65" t="e">
        <f>INDEX('Equip Group &amp; Type ref'!D:D,MATCH(U440,'Equip Group &amp; Type ref'!E:E,0))</f>
        <v>#N/A</v>
      </c>
      <c r="F440" s="66" t="e">
        <f>INDEX('Equip Group &amp; Type ref'!F:F,MATCH(V440,'Equip Group &amp; Type ref'!G:G,0))</f>
        <v>#N/A</v>
      </c>
      <c r="G440" s="83"/>
      <c r="H440" s="69" t="e">
        <f>INDEX('Equip Group &amp; Type ref'!$F:$H,MATCH(F440,'Equip Group &amp; Type ref'!$F:$F,0),MATCH(A440,'Equip Group &amp; Type ref'!$2:$2,0))</f>
        <v>#N/A</v>
      </c>
      <c r="I440" s="70" t="e">
        <f>VLOOKUP(F440,'Equip Group &amp; Type ref'!F:H,6,FALSE)</f>
        <v>#N/A</v>
      </c>
      <c r="J440" s="71" t="e">
        <f>CONCATENATE(D440,":",VLOOKUP(F440,'Equip Group &amp; Type ref'!F:G,2,FALSE),":",$W440)</f>
        <v>#N/A</v>
      </c>
      <c r="K440" s="84" t="e">
        <f t="shared" si="17"/>
        <v>#N/A</v>
      </c>
      <c r="L440" s="70" t="e">
        <f>INDEX('MFR_List ref'!$A:$A,MATCH($Z440,'MFR_List ref'!$B:$B,0))</f>
        <v>#N/A</v>
      </c>
      <c r="M440" s="76" t="e">
        <f t="shared" si="16"/>
        <v>#N/A</v>
      </c>
      <c r="N440" s="78"/>
      <c r="O440" s="85"/>
      <c r="P440" s="86"/>
      <c r="Q440" s="74"/>
      <c r="R440" s="35"/>
      <c r="S440" s="36"/>
      <c r="T440" s="98"/>
      <c r="U440" s="37"/>
      <c r="V440" s="37"/>
      <c r="W440" s="38"/>
      <c r="X440" s="38"/>
      <c r="Y440" s="38"/>
      <c r="Z440" s="35"/>
      <c r="AA440" s="40"/>
      <c r="AB440" s="41"/>
      <c r="AC440" s="42"/>
      <c r="AD440" s="34"/>
      <c r="AE440" s="39"/>
      <c r="AF440" s="39"/>
      <c r="AG440" s="39"/>
      <c r="AH440" s="34"/>
      <c r="AI440" s="39"/>
      <c r="AJ440" s="39"/>
      <c r="AK440" s="43"/>
      <c r="AL440" s="38"/>
      <c r="AM440" s="40"/>
      <c r="AN440" s="40"/>
      <c r="AO440" s="40"/>
      <c r="AP440" s="40"/>
      <c r="AQ440" s="39"/>
      <c r="AR440" s="39"/>
      <c r="AS440" s="39"/>
      <c r="AT440" s="39"/>
      <c r="AU440" s="39"/>
    </row>
    <row r="441" spans="1:47" s="26" customFormat="1" ht="39" customHeight="1" x14ac:dyDescent="0.25">
      <c r="A441" s="65" t="e">
        <f>VLOOKUP(D441,'Active-Bldg List ref'!$A:$E,4,FALSE)</f>
        <v>#N/A</v>
      </c>
      <c r="B441" s="65" t="e">
        <f>VLOOKUP(D441,'Active-Bldg List ref'!$A:$E,5,FALSE)</f>
        <v>#N/A</v>
      </c>
      <c r="C441" s="65" t="e">
        <f>VLOOKUP(D441,'Active-Bldg List ref'!$A:$B,2,FALSE)</f>
        <v>#N/A</v>
      </c>
      <c r="D441" s="65" t="e">
        <f>INDEX('Active-Bldg List ref'!$A:$A,MATCH(R441,'Active-Bldg List ref'!$C:$C,0))</f>
        <v>#N/A</v>
      </c>
      <c r="E441" s="65" t="e">
        <f>INDEX('Equip Group &amp; Type ref'!D:D,MATCH(U441,'Equip Group &amp; Type ref'!E:E,0))</f>
        <v>#N/A</v>
      </c>
      <c r="F441" s="66" t="e">
        <f>INDEX('Equip Group &amp; Type ref'!F:F,MATCH(V441,'Equip Group &amp; Type ref'!G:G,0))</f>
        <v>#N/A</v>
      </c>
      <c r="G441" s="83"/>
      <c r="H441" s="69" t="e">
        <f>INDEX('Equip Group &amp; Type ref'!$F:$H,MATCH(F441,'Equip Group &amp; Type ref'!$F:$F,0),MATCH(A441,'Equip Group &amp; Type ref'!$2:$2,0))</f>
        <v>#N/A</v>
      </c>
      <c r="I441" s="70" t="e">
        <f>VLOOKUP(F441,'Equip Group &amp; Type ref'!F:H,6,FALSE)</f>
        <v>#N/A</v>
      </c>
      <c r="J441" s="71" t="e">
        <f>CONCATENATE(D441,":",VLOOKUP(F441,'Equip Group &amp; Type ref'!F:G,2,FALSE),":",$W441)</f>
        <v>#N/A</v>
      </c>
      <c r="K441" s="84" t="e">
        <f t="shared" si="17"/>
        <v>#N/A</v>
      </c>
      <c r="L441" s="70" t="e">
        <f>INDEX('MFR_List ref'!$A:$A,MATCH($Z441,'MFR_List ref'!$B:$B,0))</f>
        <v>#N/A</v>
      </c>
      <c r="M441" s="76" t="e">
        <f t="shared" si="16"/>
        <v>#N/A</v>
      </c>
      <c r="N441" s="78"/>
      <c r="O441" s="85"/>
      <c r="P441" s="86"/>
      <c r="Q441" s="74"/>
      <c r="R441" s="35"/>
      <c r="S441" s="36"/>
      <c r="T441" s="98"/>
      <c r="U441" s="37"/>
      <c r="V441" s="37"/>
      <c r="W441" s="38"/>
      <c r="X441" s="38"/>
      <c r="Y441" s="38"/>
      <c r="Z441" s="35"/>
      <c r="AA441" s="40"/>
      <c r="AB441" s="41"/>
      <c r="AC441" s="42"/>
      <c r="AD441" s="34"/>
      <c r="AE441" s="39"/>
      <c r="AF441" s="39"/>
      <c r="AG441" s="39"/>
      <c r="AH441" s="34"/>
      <c r="AI441" s="39"/>
      <c r="AJ441" s="39"/>
      <c r="AK441" s="43"/>
      <c r="AL441" s="38"/>
      <c r="AM441" s="40"/>
      <c r="AN441" s="40"/>
      <c r="AO441" s="40"/>
      <c r="AP441" s="40"/>
      <c r="AQ441" s="39"/>
      <c r="AR441" s="39"/>
      <c r="AS441" s="39"/>
      <c r="AT441" s="39"/>
      <c r="AU441" s="39"/>
    </row>
    <row r="442" spans="1:47" s="26" customFormat="1" ht="39" customHeight="1" x14ac:dyDescent="0.25">
      <c r="A442" s="65" t="e">
        <f>VLOOKUP(D442,'Active-Bldg List ref'!$A:$E,4,FALSE)</f>
        <v>#N/A</v>
      </c>
      <c r="B442" s="65" t="e">
        <f>VLOOKUP(D442,'Active-Bldg List ref'!$A:$E,5,FALSE)</f>
        <v>#N/A</v>
      </c>
      <c r="C442" s="65" t="e">
        <f>VLOOKUP(D442,'Active-Bldg List ref'!$A:$B,2,FALSE)</f>
        <v>#N/A</v>
      </c>
      <c r="D442" s="65" t="e">
        <f>INDEX('Active-Bldg List ref'!$A:$A,MATCH(R442,'Active-Bldg List ref'!$C:$C,0))</f>
        <v>#N/A</v>
      </c>
      <c r="E442" s="65" t="e">
        <f>INDEX('Equip Group &amp; Type ref'!D:D,MATCH(U442,'Equip Group &amp; Type ref'!E:E,0))</f>
        <v>#N/A</v>
      </c>
      <c r="F442" s="66" t="e">
        <f>INDEX('Equip Group &amp; Type ref'!F:F,MATCH(V442,'Equip Group &amp; Type ref'!G:G,0))</f>
        <v>#N/A</v>
      </c>
      <c r="G442" s="83"/>
      <c r="H442" s="69" t="e">
        <f>INDEX('Equip Group &amp; Type ref'!$F:$H,MATCH(F442,'Equip Group &amp; Type ref'!$F:$F,0),MATCH(A442,'Equip Group &amp; Type ref'!$2:$2,0))</f>
        <v>#N/A</v>
      </c>
      <c r="I442" s="70" t="e">
        <f>VLOOKUP(F442,'Equip Group &amp; Type ref'!F:H,6,FALSE)</f>
        <v>#N/A</v>
      </c>
      <c r="J442" s="71" t="e">
        <f>CONCATENATE(D442,":",VLOOKUP(F442,'Equip Group &amp; Type ref'!F:G,2,FALSE),":",$W442)</f>
        <v>#N/A</v>
      </c>
      <c r="K442" s="84" t="e">
        <f t="shared" si="17"/>
        <v>#N/A</v>
      </c>
      <c r="L442" s="70" t="e">
        <f>INDEX('MFR_List ref'!$A:$A,MATCH($Z442,'MFR_List ref'!$B:$B,0))</f>
        <v>#N/A</v>
      </c>
      <c r="M442" s="76" t="e">
        <f t="shared" si="16"/>
        <v>#N/A</v>
      </c>
      <c r="N442" s="78"/>
      <c r="O442" s="85"/>
      <c r="P442" s="86"/>
      <c r="Q442" s="74"/>
      <c r="R442" s="35"/>
      <c r="S442" s="36"/>
      <c r="T442" s="98"/>
      <c r="U442" s="37"/>
      <c r="V442" s="37"/>
      <c r="W442" s="38"/>
      <c r="X442" s="38"/>
      <c r="Y442" s="38"/>
      <c r="Z442" s="35"/>
      <c r="AA442" s="40"/>
      <c r="AB442" s="41"/>
      <c r="AC442" s="42"/>
      <c r="AD442" s="34"/>
      <c r="AE442" s="39"/>
      <c r="AF442" s="39"/>
      <c r="AG442" s="39"/>
      <c r="AH442" s="34"/>
      <c r="AI442" s="39"/>
      <c r="AJ442" s="39"/>
      <c r="AK442" s="43"/>
      <c r="AL442" s="38"/>
      <c r="AM442" s="40"/>
      <c r="AN442" s="40"/>
      <c r="AO442" s="40"/>
      <c r="AP442" s="40"/>
      <c r="AQ442" s="39"/>
      <c r="AR442" s="39"/>
      <c r="AS442" s="39"/>
      <c r="AT442" s="39"/>
      <c r="AU442" s="39"/>
    </row>
    <row r="443" spans="1:47" s="26" customFormat="1" ht="39" customHeight="1" x14ac:dyDescent="0.25">
      <c r="A443" s="65" t="e">
        <f>VLOOKUP(D443,'Active-Bldg List ref'!$A:$E,4,FALSE)</f>
        <v>#N/A</v>
      </c>
      <c r="B443" s="65" t="e">
        <f>VLOOKUP(D443,'Active-Bldg List ref'!$A:$E,5,FALSE)</f>
        <v>#N/A</v>
      </c>
      <c r="C443" s="65" t="e">
        <f>VLOOKUP(D443,'Active-Bldg List ref'!$A:$B,2,FALSE)</f>
        <v>#N/A</v>
      </c>
      <c r="D443" s="65" t="e">
        <f>INDEX('Active-Bldg List ref'!$A:$A,MATCH(R443,'Active-Bldg List ref'!$C:$C,0))</f>
        <v>#N/A</v>
      </c>
      <c r="E443" s="65" t="e">
        <f>INDEX('Equip Group &amp; Type ref'!D:D,MATCH(U443,'Equip Group &amp; Type ref'!E:E,0))</f>
        <v>#N/A</v>
      </c>
      <c r="F443" s="66" t="e">
        <f>INDEX('Equip Group &amp; Type ref'!F:F,MATCH(V443,'Equip Group &amp; Type ref'!G:G,0))</f>
        <v>#N/A</v>
      </c>
      <c r="G443" s="83"/>
      <c r="H443" s="69" t="e">
        <f>INDEX('Equip Group &amp; Type ref'!$F:$H,MATCH(F443,'Equip Group &amp; Type ref'!$F:$F,0),MATCH(A443,'Equip Group &amp; Type ref'!$2:$2,0))</f>
        <v>#N/A</v>
      </c>
      <c r="I443" s="70" t="e">
        <f>VLOOKUP(F443,'Equip Group &amp; Type ref'!F:H,6,FALSE)</f>
        <v>#N/A</v>
      </c>
      <c r="J443" s="71" t="e">
        <f>CONCATENATE(D443,":",VLOOKUP(F443,'Equip Group &amp; Type ref'!F:G,2,FALSE),":",$W443)</f>
        <v>#N/A</v>
      </c>
      <c r="K443" s="84" t="e">
        <f t="shared" si="17"/>
        <v>#N/A</v>
      </c>
      <c r="L443" s="70" t="e">
        <f>INDEX('MFR_List ref'!$A:$A,MATCH($Z443,'MFR_List ref'!$B:$B,0))</f>
        <v>#N/A</v>
      </c>
      <c r="M443" s="76" t="e">
        <f t="shared" si="16"/>
        <v>#N/A</v>
      </c>
      <c r="N443" s="78"/>
      <c r="O443" s="85"/>
      <c r="P443" s="86"/>
      <c r="Q443" s="74"/>
      <c r="R443" s="35"/>
      <c r="S443" s="36"/>
      <c r="T443" s="98"/>
      <c r="U443" s="37"/>
      <c r="V443" s="37"/>
      <c r="W443" s="38"/>
      <c r="X443" s="38"/>
      <c r="Y443" s="38"/>
      <c r="Z443" s="35"/>
      <c r="AA443" s="40"/>
      <c r="AB443" s="41"/>
      <c r="AC443" s="42"/>
      <c r="AD443" s="34"/>
      <c r="AE443" s="39"/>
      <c r="AF443" s="39"/>
      <c r="AG443" s="39"/>
      <c r="AH443" s="34"/>
      <c r="AI443" s="39"/>
      <c r="AJ443" s="39"/>
      <c r="AK443" s="43"/>
      <c r="AL443" s="38"/>
      <c r="AM443" s="40"/>
      <c r="AN443" s="40"/>
      <c r="AO443" s="40"/>
      <c r="AP443" s="40"/>
      <c r="AQ443" s="39"/>
      <c r="AR443" s="39"/>
      <c r="AS443" s="39"/>
      <c r="AT443" s="39"/>
      <c r="AU443" s="39"/>
    </row>
    <row r="444" spans="1:47" s="26" customFormat="1" ht="39" customHeight="1" x14ac:dyDescent="0.25">
      <c r="A444" s="65" t="e">
        <f>VLOOKUP(D444,'Active-Bldg List ref'!$A:$E,4,FALSE)</f>
        <v>#N/A</v>
      </c>
      <c r="B444" s="65" t="e">
        <f>VLOOKUP(D444,'Active-Bldg List ref'!$A:$E,5,FALSE)</f>
        <v>#N/A</v>
      </c>
      <c r="C444" s="65" t="e">
        <f>VLOOKUP(D444,'Active-Bldg List ref'!$A:$B,2,FALSE)</f>
        <v>#N/A</v>
      </c>
      <c r="D444" s="65" t="e">
        <f>INDEX('Active-Bldg List ref'!$A:$A,MATCH(R444,'Active-Bldg List ref'!$C:$C,0))</f>
        <v>#N/A</v>
      </c>
      <c r="E444" s="65" t="e">
        <f>INDEX('Equip Group &amp; Type ref'!D:D,MATCH(U444,'Equip Group &amp; Type ref'!E:E,0))</f>
        <v>#N/A</v>
      </c>
      <c r="F444" s="66" t="e">
        <f>INDEX('Equip Group &amp; Type ref'!F:F,MATCH(V444,'Equip Group &amp; Type ref'!G:G,0))</f>
        <v>#N/A</v>
      </c>
      <c r="G444" s="83"/>
      <c r="H444" s="69" t="e">
        <f>INDEX('Equip Group &amp; Type ref'!$F:$H,MATCH(F444,'Equip Group &amp; Type ref'!$F:$F,0),MATCH(A444,'Equip Group &amp; Type ref'!$2:$2,0))</f>
        <v>#N/A</v>
      </c>
      <c r="I444" s="70" t="e">
        <f>VLOOKUP(F444,'Equip Group &amp; Type ref'!F:H,6,FALSE)</f>
        <v>#N/A</v>
      </c>
      <c r="J444" s="71" t="e">
        <f>CONCATENATE(D444,":",VLOOKUP(F444,'Equip Group &amp; Type ref'!F:G,2,FALSE),":",$W444)</f>
        <v>#N/A</v>
      </c>
      <c r="K444" s="84" t="e">
        <f t="shared" si="17"/>
        <v>#N/A</v>
      </c>
      <c r="L444" s="70" t="e">
        <f>INDEX('MFR_List ref'!$A:$A,MATCH($Z444,'MFR_List ref'!$B:$B,0))</f>
        <v>#N/A</v>
      </c>
      <c r="M444" s="76" t="e">
        <f t="shared" si="16"/>
        <v>#N/A</v>
      </c>
      <c r="N444" s="78"/>
      <c r="O444" s="85"/>
      <c r="P444" s="86"/>
      <c r="Q444" s="74"/>
      <c r="R444" s="35"/>
      <c r="S444" s="36"/>
      <c r="T444" s="98"/>
      <c r="U444" s="37"/>
      <c r="V444" s="37"/>
      <c r="W444" s="38"/>
      <c r="X444" s="38"/>
      <c r="Y444" s="38"/>
      <c r="Z444" s="35"/>
      <c r="AA444" s="40"/>
      <c r="AB444" s="41"/>
      <c r="AC444" s="42"/>
      <c r="AD444" s="34"/>
      <c r="AE444" s="39"/>
      <c r="AF444" s="39"/>
      <c r="AG444" s="39"/>
      <c r="AH444" s="34"/>
      <c r="AI444" s="39"/>
      <c r="AJ444" s="39"/>
      <c r="AK444" s="43"/>
      <c r="AL444" s="38"/>
      <c r="AM444" s="40"/>
      <c r="AN444" s="40"/>
      <c r="AO444" s="40"/>
      <c r="AP444" s="40"/>
      <c r="AQ444" s="39"/>
      <c r="AR444" s="39"/>
      <c r="AS444" s="39"/>
      <c r="AT444" s="39"/>
      <c r="AU444" s="39"/>
    </row>
    <row r="445" spans="1:47" s="26" customFormat="1" ht="39" customHeight="1" x14ac:dyDescent="0.25">
      <c r="A445" s="65" t="e">
        <f>VLOOKUP(D445,'Active-Bldg List ref'!$A:$E,4,FALSE)</f>
        <v>#N/A</v>
      </c>
      <c r="B445" s="65" t="e">
        <f>VLOOKUP(D445,'Active-Bldg List ref'!$A:$E,5,FALSE)</f>
        <v>#N/A</v>
      </c>
      <c r="C445" s="65" t="e">
        <f>VLOOKUP(D445,'Active-Bldg List ref'!$A:$B,2,FALSE)</f>
        <v>#N/A</v>
      </c>
      <c r="D445" s="65" t="e">
        <f>INDEX('Active-Bldg List ref'!$A:$A,MATCH(R445,'Active-Bldg List ref'!$C:$C,0))</f>
        <v>#N/A</v>
      </c>
      <c r="E445" s="65" t="e">
        <f>INDEX('Equip Group &amp; Type ref'!D:D,MATCH(U445,'Equip Group &amp; Type ref'!E:E,0))</f>
        <v>#N/A</v>
      </c>
      <c r="F445" s="66" t="e">
        <f>INDEX('Equip Group &amp; Type ref'!F:F,MATCH(V445,'Equip Group &amp; Type ref'!G:G,0))</f>
        <v>#N/A</v>
      </c>
      <c r="G445" s="83"/>
      <c r="H445" s="69" t="e">
        <f>INDEX('Equip Group &amp; Type ref'!$F:$H,MATCH(F445,'Equip Group &amp; Type ref'!$F:$F,0),MATCH(A445,'Equip Group &amp; Type ref'!$2:$2,0))</f>
        <v>#N/A</v>
      </c>
      <c r="I445" s="70" t="e">
        <f>VLOOKUP(F445,'Equip Group &amp; Type ref'!F:H,6,FALSE)</f>
        <v>#N/A</v>
      </c>
      <c r="J445" s="71" t="e">
        <f>CONCATENATE(D445,":",VLOOKUP(F445,'Equip Group &amp; Type ref'!F:G,2,FALSE),":",$W445)</f>
        <v>#N/A</v>
      </c>
      <c r="K445" s="84" t="e">
        <f t="shared" si="17"/>
        <v>#N/A</v>
      </c>
      <c r="L445" s="70" t="e">
        <f>INDEX('MFR_List ref'!$A:$A,MATCH($Z445,'MFR_List ref'!$B:$B,0))</f>
        <v>#N/A</v>
      </c>
      <c r="M445" s="76" t="e">
        <f t="shared" si="16"/>
        <v>#N/A</v>
      </c>
      <c r="N445" s="78"/>
      <c r="O445" s="85"/>
      <c r="P445" s="86"/>
      <c r="Q445" s="74"/>
      <c r="R445" s="35"/>
      <c r="S445" s="36"/>
      <c r="T445" s="98"/>
      <c r="U445" s="37"/>
      <c r="V445" s="37"/>
      <c r="W445" s="38"/>
      <c r="X445" s="38"/>
      <c r="Y445" s="38"/>
      <c r="Z445" s="35"/>
      <c r="AA445" s="40"/>
      <c r="AB445" s="41"/>
      <c r="AC445" s="42"/>
      <c r="AD445" s="34"/>
      <c r="AE445" s="39"/>
      <c r="AF445" s="39"/>
      <c r="AG445" s="39"/>
      <c r="AH445" s="34"/>
      <c r="AI445" s="39"/>
      <c r="AJ445" s="39"/>
      <c r="AK445" s="43"/>
      <c r="AL445" s="38"/>
      <c r="AM445" s="40"/>
      <c r="AN445" s="40"/>
      <c r="AO445" s="40"/>
      <c r="AP445" s="40"/>
      <c r="AQ445" s="39"/>
      <c r="AR445" s="39"/>
      <c r="AS445" s="39"/>
      <c r="AT445" s="39"/>
      <c r="AU445" s="39"/>
    </row>
    <row r="446" spans="1:47" s="26" customFormat="1" ht="39" customHeight="1" x14ac:dyDescent="0.25">
      <c r="A446" s="65" t="e">
        <f>VLOOKUP(D446,'Active-Bldg List ref'!$A:$E,4,FALSE)</f>
        <v>#N/A</v>
      </c>
      <c r="B446" s="65" t="e">
        <f>VLOOKUP(D446,'Active-Bldg List ref'!$A:$E,5,FALSE)</f>
        <v>#N/A</v>
      </c>
      <c r="C446" s="65" t="e">
        <f>VLOOKUP(D446,'Active-Bldg List ref'!$A:$B,2,FALSE)</f>
        <v>#N/A</v>
      </c>
      <c r="D446" s="65" t="e">
        <f>INDEX('Active-Bldg List ref'!$A:$A,MATCH(R446,'Active-Bldg List ref'!$C:$C,0))</f>
        <v>#N/A</v>
      </c>
      <c r="E446" s="65" t="e">
        <f>INDEX('Equip Group &amp; Type ref'!D:D,MATCH(U446,'Equip Group &amp; Type ref'!E:E,0))</f>
        <v>#N/A</v>
      </c>
      <c r="F446" s="66" t="e">
        <f>INDEX('Equip Group &amp; Type ref'!F:F,MATCH(V446,'Equip Group &amp; Type ref'!G:G,0))</f>
        <v>#N/A</v>
      </c>
      <c r="G446" s="83"/>
      <c r="H446" s="69" t="e">
        <f>INDEX('Equip Group &amp; Type ref'!$F:$H,MATCH(F446,'Equip Group &amp; Type ref'!$F:$F,0),MATCH(A446,'Equip Group &amp; Type ref'!$2:$2,0))</f>
        <v>#N/A</v>
      </c>
      <c r="I446" s="70" t="e">
        <f>VLOOKUP(F446,'Equip Group &amp; Type ref'!F:H,6,FALSE)</f>
        <v>#N/A</v>
      </c>
      <c r="J446" s="71" t="e">
        <f>CONCATENATE(D446,":",VLOOKUP(F446,'Equip Group &amp; Type ref'!F:G,2,FALSE),":",$W446)</f>
        <v>#N/A</v>
      </c>
      <c r="K446" s="84" t="e">
        <f t="shared" si="17"/>
        <v>#N/A</v>
      </c>
      <c r="L446" s="70" t="e">
        <f>INDEX('MFR_List ref'!$A:$A,MATCH($Z446,'MFR_List ref'!$B:$B,0))</f>
        <v>#N/A</v>
      </c>
      <c r="M446" s="76" t="e">
        <f t="shared" si="16"/>
        <v>#N/A</v>
      </c>
      <c r="N446" s="78"/>
      <c r="O446" s="85"/>
      <c r="P446" s="86"/>
      <c r="Q446" s="74"/>
      <c r="R446" s="35"/>
      <c r="S446" s="36"/>
      <c r="T446" s="98"/>
      <c r="U446" s="37"/>
      <c r="V446" s="37"/>
      <c r="W446" s="38"/>
      <c r="X446" s="38"/>
      <c r="Y446" s="38"/>
      <c r="Z446" s="35"/>
      <c r="AA446" s="40"/>
      <c r="AB446" s="41"/>
      <c r="AC446" s="42"/>
      <c r="AD446" s="34"/>
      <c r="AE446" s="39"/>
      <c r="AF446" s="39"/>
      <c r="AG446" s="39"/>
      <c r="AH446" s="34"/>
      <c r="AI446" s="39"/>
      <c r="AJ446" s="39"/>
      <c r="AK446" s="43"/>
      <c r="AL446" s="38"/>
      <c r="AM446" s="40"/>
      <c r="AN446" s="40"/>
      <c r="AO446" s="40"/>
      <c r="AP446" s="40"/>
      <c r="AQ446" s="39"/>
      <c r="AR446" s="39"/>
      <c r="AS446" s="39"/>
      <c r="AT446" s="39"/>
      <c r="AU446" s="39"/>
    </row>
    <row r="447" spans="1:47" s="26" customFormat="1" ht="39" customHeight="1" x14ac:dyDescent="0.25">
      <c r="A447" s="65" t="e">
        <f>VLOOKUP(D447,'Active-Bldg List ref'!$A:$E,4,FALSE)</f>
        <v>#N/A</v>
      </c>
      <c r="B447" s="65" t="e">
        <f>VLOOKUP(D447,'Active-Bldg List ref'!$A:$E,5,FALSE)</f>
        <v>#N/A</v>
      </c>
      <c r="C447" s="65" t="e">
        <f>VLOOKUP(D447,'Active-Bldg List ref'!$A:$B,2,FALSE)</f>
        <v>#N/A</v>
      </c>
      <c r="D447" s="65" t="e">
        <f>INDEX('Active-Bldg List ref'!$A:$A,MATCH(R447,'Active-Bldg List ref'!$C:$C,0))</f>
        <v>#N/A</v>
      </c>
      <c r="E447" s="65" t="e">
        <f>INDEX('Equip Group &amp; Type ref'!D:D,MATCH(U447,'Equip Group &amp; Type ref'!E:E,0))</f>
        <v>#N/A</v>
      </c>
      <c r="F447" s="66" t="e">
        <f>INDEX('Equip Group &amp; Type ref'!F:F,MATCH(V447,'Equip Group &amp; Type ref'!G:G,0))</f>
        <v>#N/A</v>
      </c>
      <c r="G447" s="83"/>
      <c r="H447" s="69" t="e">
        <f>INDEX('Equip Group &amp; Type ref'!$F:$H,MATCH(F447,'Equip Group &amp; Type ref'!$F:$F,0),MATCH(A447,'Equip Group &amp; Type ref'!$2:$2,0))</f>
        <v>#N/A</v>
      </c>
      <c r="I447" s="70" t="e">
        <f>VLOOKUP(F447,'Equip Group &amp; Type ref'!F:H,6,FALSE)</f>
        <v>#N/A</v>
      </c>
      <c r="J447" s="71" t="e">
        <f>CONCATENATE(D447,":",VLOOKUP(F447,'Equip Group &amp; Type ref'!F:G,2,FALSE),":",$W447)</f>
        <v>#N/A</v>
      </c>
      <c r="K447" s="84" t="e">
        <f t="shared" si="17"/>
        <v>#N/A</v>
      </c>
      <c r="L447" s="70" t="e">
        <f>INDEX('MFR_List ref'!$A:$A,MATCH($Z447,'MFR_List ref'!$B:$B,0))</f>
        <v>#N/A</v>
      </c>
      <c r="M447" s="76" t="e">
        <f t="shared" si="16"/>
        <v>#N/A</v>
      </c>
      <c r="N447" s="78"/>
      <c r="O447" s="85"/>
      <c r="P447" s="86"/>
      <c r="Q447" s="74"/>
      <c r="R447" s="35"/>
      <c r="S447" s="36"/>
      <c r="T447" s="98"/>
      <c r="U447" s="37"/>
      <c r="V447" s="37"/>
      <c r="W447" s="38"/>
      <c r="X447" s="38"/>
      <c r="Y447" s="38"/>
      <c r="Z447" s="35"/>
      <c r="AA447" s="40"/>
      <c r="AB447" s="41"/>
      <c r="AC447" s="42"/>
      <c r="AD447" s="34"/>
      <c r="AE447" s="39"/>
      <c r="AF447" s="39"/>
      <c r="AG447" s="39"/>
      <c r="AH447" s="34"/>
      <c r="AI447" s="39"/>
      <c r="AJ447" s="39"/>
      <c r="AK447" s="43"/>
      <c r="AL447" s="38"/>
      <c r="AM447" s="40"/>
      <c r="AN447" s="40"/>
      <c r="AO447" s="40"/>
      <c r="AP447" s="40"/>
      <c r="AQ447" s="39"/>
      <c r="AR447" s="39"/>
      <c r="AS447" s="39"/>
      <c r="AT447" s="39"/>
      <c r="AU447" s="39"/>
    </row>
    <row r="448" spans="1:47" s="26" customFormat="1" ht="39" customHeight="1" x14ac:dyDescent="0.25">
      <c r="A448" s="65" t="e">
        <f>VLOOKUP(D448,'Active-Bldg List ref'!$A:$E,4,FALSE)</f>
        <v>#N/A</v>
      </c>
      <c r="B448" s="65" t="e">
        <f>VLOOKUP(D448,'Active-Bldg List ref'!$A:$E,5,FALSE)</f>
        <v>#N/A</v>
      </c>
      <c r="C448" s="65" t="e">
        <f>VLOOKUP(D448,'Active-Bldg List ref'!$A:$B,2,FALSE)</f>
        <v>#N/A</v>
      </c>
      <c r="D448" s="65" t="e">
        <f>INDEX('Active-Bldg List ref'!$A:$A,MATCH(R448,'Active-Bldg List ref'!$C:$C,0))</f>
        <v>#N/A</v>
      </c>
      <c r="E448" s="65" t="e">
        <f>INDEX('Equip Group &amp; Type ref'!D:D,MATCH(U448,'Equip Group &amp; Type ref'!E:E,0))</f>
        <v>#N/A</v>
      </c>
      <c r="F448" s="66" t="e">
        <f>INDEX('Equip Group &amp; Type ref'!F:F,MATCH(V448,'Equip Group &amp; Type ref'!G:G,0))</f>
        <v>#N/A</v>
      </c>
      <c r="G448" s="83"/>
      <c r="H448" s="69" t="e">
        <f>INDEX('Equip Group &amp; Type ref'!$F:$H,MATCH(F448,'Equip Group &amp; Type ref'!$F:$F,0),MATCH(A448,'Equip Group &amp; Type ref'!$2:$2,0))</f>
        <v>#N/A</v>
      </c>
      <c r="I448" s="70" t="e">
        <f>VLOOKUP(F448,'Equip Group &amp; Type ref'!F:H,6,FALSE)</f>
        <v>#N/A</v>
      </c>
      <c r="J448" s="71" t="e">
        <f>CONCATENATE(D448,":",VLOOKUP(F448,'Equip Group &amp; Type ref'!F:G,2,FALSE),":",$W448)</f>
        <v>#N/A</v>
      </c>
      <c r="K448" s="84" t="e">
        <f t="shared" si="17"/>
        <v>#N/A</v>
      </c>
      <c r="L448" s="70" t="e">
        <f>INDEX('MFR_List ref'!$A:$A,MATCH($Z448,'MFR_List ref'!$B:$B,0))</f>
        <v>#N/A</v>
      </c>
      <c r="M448" s="76" t="e">
        <f t="shared" si="16"/>
        <v>#N/A</v>
      </c>
      <c r="N448" s="78"/>
      <c r="O448" s="85"/>
      <c r="P448" s="86"/>
      <c r="Q448" s="74"/>
      <c r="R448" s="35"/>
      <c r="S448" s="36"/>
      <c r="T448" s="98"/>
      <c r="U448" s="37"/>
      <c r="V448" s="37"/>
      <c r="W448" s="38"/>
      <c r="X448" s="38"/>
      <c r="Y448" s="38"/>
      <c r="Z448" s="35"/>
      <c r="AA448" s="40"/>
      <c r="AB448" s="41"/>
      <c r="AC448" s="42"/>
      <c r="AD448" s="34"/>
      <c r="AE448" s="39"/>
      <c r="AF448" s="39"/>
      <c r="AG448" s="39"/>
      <c r="AH448" s="34"/>
      <c r="AI448" s="39"/>
      <c r="AJ448" s="39"/>
      <c r="AK448" s="43"/>
      <c r="AL448" s="38"/>
      <c r="AM448" s="40"/>
      <c r="AN448" s="40"/>
      <c r="AO448" s="40"/>
      <c r="AP448" s="40"/>
      <c r="AQ448" s="39"/>
      <c r="AR448" s="39"/>
      <c r="AS448" s="39"/>
      <c r="AT448" s="39"/>
      <c r="AU448" s="39"/>
    </row>
    <row r="449" spans="1:47" s="26" customFormat="1" ht="39" customHeight="1" x14ac:dyDescent="0.25">
      <c r="A449" s="65" t="e">
        <f>VLOOKUP(D449,'Active-Bldg List ref'!$A:$E,4,FALSE)</f>
        <v>#N/A</v>
      </c>
      <c r="B449" s="65" t="e">
        <f>VLOOKUP(D449,'Active-Bldg List ref'!$A:$E,5,FALSE)</f>
        <v>#N/A</v>
      </c>
      <c r="C449" s="65" t="e">
        <f>VLOOKUP(D449,'Active-Bldg List ref'!$A:$B,2,FALSE)</f>
        <v>#N/A</v>
      </c>
      <c r="D449" s="65" t="e">
        <f>INDEX('Active-Bldg List ref'!$A:$A,MATCH(R449,'Active-Bldg List ref'!$C:$C,0))</f>
        <v>#N/A</v>
      </c>
      <c r="E449" s="65" t="e">
        <f>INDEX('Equip Group &amp; Type ref'!D:D,MATCH(U449,'Equip Group &amp; Type ref'!E:E,0))</f>
        <v>#N/A</v>
      </c>
      <c r="F449" s="66" t="e">
        <f>INDEX('Equip Group &amp; Type ref'!F:F,MATCH(V449,'Equip Group &amp; Type ref'!G:G,0))</f>
        <v>#N/A</v>
      </c>
      <c r="G449" s="83"/>
      <c r="H449" s="69" t="e">
        <f>INDEX('Equip Group &amp; Type ref'!$F:$H,MATCH(F449,'Equip Group &amp; Type ref'!$F:$F,0),MATCH(A449,'Equip Group &amp; Type ref'!$2:$2,0))</f>
        <v>#N/A</v>
      </c>
      <c r="I449" s="70" t="e">
        <f>VLOOKUP(F449,'Equip Group &amp; Type ref'!F:H,6,FALSE)</f>
        <v>#N/A</v>
      </c>
      <c r="J449" s="71" t="e">
        <f>CONCATENATE(D449,":",VLOOKUP(F449,'Equip Group &amp; Type ref'!F:G,2,FALSE),":",$W449)</f>
        <v>#N/A</v>
      </c>
      <c r="K449" s="84" t="e">
        <f t="shared" si="17"/>
        <v>#N/A</v>
      </c>
      <c r="L449" s="70" t="e">
        <f>INDEX('MFR_List ref'!$A:$A,MATCH($Z449,'MFR_List ref'!$B:$B,0))</f>
        <v>#N/A</v>
      </c>
      <c r="M449" s="76" t="e">
        <f t="shared" si="16"/>
        <v>#N/A</v>
      </c>
      <c r="N449" s="78"/>
      <c r="O449" s="85"/>
      <c r="P449" s="86"/>
      <c r="Q449" s="74"/>
      <c r="R449" s="35"/>
      <c r="S449" s="36"/>
      <c r="T449" s="98"/>
      <c r="U449" s="37"/>
      <c r="V449" s="37"/>
      <c r="W449" s="38"/>
      <c r="X449" s="38"/>
      <c r="Y449" s="38"/>
      <c r="Z449" s="35"/>
      <c r="AA449" s="40"/>
      <c r="AB449" s="41"/>
      <c r="AC449" s="42"/>
      <c r="AD449" s="34"/>
      <c r="AE449" s="39"/>
      <c r="AF449" s="39"/>
      <c r="AG449" s="39"/>
      <c r="AH449" s="34"/>
      <c r="AI449" s="39"/>
      <c r="AJ449" s="39"/>
      <c r="AK449" s="43"/>
      <c r="AL449" s="38"/>
      <c r="AM449" s="40"/>
      <c r="AN449" s="40"/>
      <c r="AO449" s="40"/>
      <c r="AP449" s="40"/>
      <c r="AQ449" s="39"/>
      <c r="AR449" s="39"/>
      <c r="AS449" s="39"/>
      <c r="AT449" s="39"/>
      <c r="AU449" s="39"/>
    </row>
    <row r="450" spans="1:47" s="26" customFormat="1" ht="39" customHeight="1" x14ac:dyDescent="0.25">
      <c r="A450" s="65" t="e">
        <f>VLOOKUP(D450,'Active-Bldg List ref'!$A:$E,4,FALSE)</f>
        <v>#N/A</v>
      </c>
      <c r="B450" s="65" t="e">
        <f>VLOOKUP(D450,'Active-Bldg List ref'!$A:$E,5,FALSE)</f>
        <v>#N/A</v>
      </c>
      <c r="C450" s="65" t="e">
        <f>VLOOKUP(D450,'Active-Bldg List ref'!$A:$B,2,FALSE)</f>
        <v>#N/A</v>
      </c>
      <c r="D450" s="65" t="e">
        <f>INDEX('Active-Bldg List ref'!$A:$A,MATCH(R450,'Active-Bldg List ref'!$C:$C,0))</f>
        <v>#N/A</v>
      </c>
      <c r="E450" s="65" t="e">
        <f>INDEX('Equip Group &amp; Type ref'!D:D,MATCH(U450,'Equip Group &amp; Type ref'!E:E,0))</f>
        <v>#N/A</v>
      </c>
      <c r="F450" s="66" t="e">
        <f>INDEX('Equip Group &amp; Type ref'!F:F,MATCH(V450,'Equip Group &amp; Type ref'!G:G,0))</f>
        <v>#N/A</v>
      </c>
      <c r="G450" s="83"/>
      <c r="H450" s="69" t="e">
        <f>INDEX('Equip Group &amp; Type ref'!$F:$H,MATCH(F450,'Equip Group &amp; Type ref'!$F:$F,0),MATCH(A450,'Equip Group &amp; Type ref'!$2:$2,0))</f>
        <v>#N/A</v>
      </c>
      <c r="I450" s="70" t="e">
        <f>VLOOKUP(F450,'Equip Group &amp; Type ref'!F:H,6,FALSE)</f>
        <v>#N/A</v>
      </c>
      <c r="J450" s="71" t="e">
        <f>CONCATENATE(D450,":",VLOOKUP(F450,'Equip Group &amp; Type ref'!F:G,2,FALSE),":",$W450)</f>
        <v>#N/A</v>
      </c>
      <c r="K450" s="84" t="e">
        <f t="shared" si="17"/>
        <v>#N/A</v>
      </c>
      <c r="L450" s="70" t="e">
        <f>INDEX('MFR_List ref'!$A:$A,MATCH($Z450,'MFR_List ref'!$B:$B,0))</f>
        <v>#N/A</v>
      </c>
      <c r="M450" s="76" t="e">
        <f t="shared" si="16"/>
        <v>#N/A</v>
      </c>
      <c r="N450" s="78"/>
      <c r="O450" s="85"/>
      <c r="P450" s="86"/>
      <c r="Q450" s="74"/>
      <c r="R450" s="35"/>
      <c r="S450" s="36"/>
      <c r="T450" s="98"/>
      <c r="U450" s="37"/>
      <c r="V450" s="37"/>
      <c r="W450" s="38"/>
      <c r="X450" s="38"/>
      <c r="Y450" s="38"/>
      <c r="Z450" s="35"/>
      <c r="AA450" s="40"/>
      <c r="AB450" s="41"/>
      <c r="AC450" s="42"/>
      <c r="AD450" s="34"/>
      <c r="AE450" s="39"/>
      <c r="AF450" s="39"/>
      <c r="AG450" s="39"/>
      <c r="AH450" s="34"/>
      <c r="AI450" s="39"/>
      <c r="AJ450" s="39"/>
      <c r="AK450" s="43"/>
      <c r="AL450" s="38"/>
      <c r="AM450" s="40"/>
      <c r="AN450" s="40"/>
      <c r="AO450" s="40"/>
      <c r="AP450" s="40"/>
      <c r="AQ450" s="39"/>
      <c r="AR450" s="39"/>
      <c r="AS450" s="39"/>
      <c r="AT450" s="39"/>
      <c r="AU450" s="39"/>
    </row>
    <row r="451" spans="1:47" s="26" customFormat="1" ht="39" customHeight="1" x14ac:dyDescent="0.25">
      <c r="A451" s="65" t="e">
        <f>VLOOKUP(D451,'Active-Bldg List ref'!$A:$E,4,FALSE)</f>
        <v>#N/A</v>
      </c>
      <c r="B451" s="65" t="e">
        <f>VLOOKUP(D451,'Active-Bldg List ref'!$A:$E,5,FALSE)</f>
        <v>#N/A</v>
      </c>
      <c r="C451" s="65" t="e">
        <f>VLOOKUP(D451,'Active-Bldg List ref'!$A:$B,2,FALSE)</f>
        <v>#N/A</v>
      </c>
      <c r="D451" s="65" t="e">
        <f>INDEX('Active-Bldg List ref'!$A:$A,MATCH(R451,'Active-Bldg List ref'!$C:$C,0))</f>
        <v>#N/A</v>
      </c>
      <c r="E451" s="65" t="e">
        <f>INDEX('Equip Group &amp; Type ref'!D:D,MATCH(U451,'Equip Group &amp; Type ref'!E:E,0))</f>
        <v>#N/A</v>
      </c>
      <c r="F451" s="66" t="e">
        <f>INDEX('Equip Group &amp; Type ref'!F:F,MATCH(V451,'Equip Group &amp; Type ref'!G:G,0))</f>
        <v>#N/A</v>
      </c>
      <c r="G451" s="83"/>
      <c r="H451" s="69" t="e">
        <f>INDEX('Equip Group &amp; Type ref'!$F:$H,MATCH(F451,'Equip Group &amp; Type ref'!$F:$F,0),MATCH(A451,'Equip Group &amp; Type ref'!$2:$2,0))</f>
        <v>#N/A</v>
      </c>
      <c r="I451" s="70" t="e">
        <f>VLOOKUP(F451,'Equip Group &amp; Type ref'!F:H,6,FALSE)</f>
        <v>#N/A</v>
      </c>
      <c r="J451" s="71" t="e">
        <f>CONCATENATE(D451,":",VLOOKUP(F451,'Equip Group &amp; Type ref'!F:G,2,FALSE),":",$W451)</f>
        <v>#N/A</v>
      </c>
      <c r="K451" s="84" t="e">
        <f t="shared" si="17"/>
        <v>#N/A</v>
      </c>
      <c r="L451" s="70" t="e">
        <f>INDEX('MFR_List ref'!$A:$A,MATCH($Z451,'MFR_List ref'!$B:$B,0))</f>
        <v>#N/A</v>
      </c>
      <c r="M451" s="76" t="e">
        <f t="shared" si="16"/>
        <v>#N/A</v>
      </c>
      <c r="N451" s="78"/>
      <c r="O451" s="85"/>
      <c r="P451" s="86"/>
      <c r="Q451" s="74"/>
      <c r="R451" s="35"/>
      <c r="S451" s="36"/>
      <c r="T451" s="98"/>
      <c r="U451" s="37"/>
      <c r="V451" s="37"/>
      <c r="W451" s="38"/>
      <c r="X451" s="38"/>
      <c r="Y451" s="38"/>
      <c r="Z451" s="35"/>
      <c r="AA451" s="40"/>
      <c r="AB451" s="41"/>
      <c r="AC451" s="42"/>
      <c r="AD451" s="34"/>
      <c r="AE451" s="39"/>
      <c r="AF451" s="39"/>
      <c r="AG451" s="39"/>
      <c r="AH451" s="34"/>
      <c r="AI451" s="39"/>
      <c r="AJ451" s="39"/>
      <c r="AK451" s="43"/>
      <c r="AL451" s="38"/>
      <c r="AM451" s="40"/>
      <c r="AN451" s="40"/>
      <c r="AO451" s="40"/>
      <c r="AP451" s="40"/>
      <c r="AQ451" s="39"/>
      <c r="AR451" s="39"/>
      <c r="AS451" s="39"/>
      <c r="AT451" s="39"/>
      <c r="AU451" s="39"/>
    </row>
    <row r="452" spans="1:47" s="26" customFormat="1" ht="39" customHeight="1" x14ac:dyDescent="0.25">
      <c r="A452" s="65" t="e">
        <f>VLOOKUP(D452,'Active-Bldg List ref'!$A:$E,4,FALSE)</f>
        <v>#N/A</v>
      </c>
      <c r="B452" s="65" t="e">
        <f>VLOOKUP(D452,'Active-Bldg List ref'!$A:$E,5,FALSE)</f>
        <v>#N/A</v>
      </c>
      <c r="C452" s="65" t="e">
        <f>VLOOKUP(D452,'Active-Bldg List ref'!$A:$B,2,FALSE)</f>
        <v>#N/A</v>
      </c>
      <c r="D452" s="65" t="e">
        <f>INDEX('Active-Bldg List ref'!$A:$A,MATCH(R452,'Active-Bldg List ref'!$C:$C,0))</f>
        <v>#N/A</v>
      </c>
      <c r="E452" s="65" t="e">
        <f>INDEX('Equip Group &amp; Type ref'!D:D,MATCH(U452,'Equip Group &amp; Type ref'!E:E,0))</f>
        <v>#N/A</v>
      </c>
      <c r="F452" s="66" t="e">
        <f>INDEX('Equip Group &amp; Type ref'!F:F,MATCH(V452,'Equip Group &amp; Type ref'!G:G,0))</f>
        <v>#N/A</v>
      </c>
      <c r="G452" s="83"/>
      <c r="H452" s="69" t="e">
        <f>INDEX('Equip Group &amp; Type ref'!$F:$H,MATCH(F452,'Equip Group &amp; Type ref'!$F:$F,0),MATCH(A452,'Equip Group &amp; Type ref'!$2:$2,0))</f>
        <v>#N/A</v>
      </c>
      <c r="I452" s="70" t="e">
        <f>VLOOKUP(F452,'Equip Group &amp; Type ref'!F:H,6,FALSE)</f>
        <v>#N/A</v>
      </c>
      <c r="J452" s="71" t="e">
        <f>CONCATENATE(D452,":",VLOOKUP(F452,'Equip Group &amp; Type ref'!F:G,2,FALSE),":",$W452)</f>
        <v>#N/A</v>
      </c>
      <c r="K452" s="84" t="e">
        <f t="shared" si="17"/>
        <v>#N/A</v>
      </c>
      <c r="L452" s="70" t="e">
        <f>INDEX('MFR_List ref'!$A:$A,MATCH($Z452,'MFR_List ref'!$B:$B,0))</f>
        <v>#N/A</v>
      </c>
      <c r="M452" s="76" t="e">
        <f t="shared" si="16"/>
        <v>#N/A</v>
      </c>
      <c r="N452" s="78"/>
      <c r="O452" s="85"/>
      <c r="P452" s="86"/>
      <c r="Q452" s="74"/>
      <c r="R452" s="35"/>
      <c r="S452" s="36"/>
      <c r="T452" s="98"/>
      <c r="U452" s="37"/>
      <c r="V452" s="37"/>
      <c r="W452" s="38"/>
      <c r="X452" s="38"/>
      <c r="Y452" s="38"/>
      <c r="Z452" s="35"/>
      <c r="AA452" s="40"/>
      <c r="AB452" s="41"/>
      <c r="AC452" s="42"/>
      <c r="AD452" s="34"/>
      <c r="AE452" s="39"/>
      <c r="AF452" s="39"/>
      <c r="AG452" s="39"/>
      <c r="AH452" s="34"/>
      <c r="AI452" s="39"/>
      <c r="AJ452" s="39"/>
      <c r="AK452" s="43"/>
      <c r="AL452" s="38"/>
      <c r="AM452" s="40"/>
      <c r="AN452" s="40"/>
      <c r="AO452" s="40"/>
      <c r="AP452" s="40"/>
      <c r="AQ452" s="39"/>
      <c r="AR452" s="39"/>
      <c r="AS452" s="39"/>
      <c r="AT452" s="39"/>
      <c r="AU452" s="39"/>
    </row>
    <row r="453" spans="1:47" s="26" customFormat="1" ht="39" customHeight="1" x14ac:dyDescent="0.25">
      <c r="A453" s="65" t="e">
        <f>VLOOKUP(D453,'Active-Bldg List ref'!$A:$E,4,FALSE)</f>
        <v>#N/A</v>
      </c>
      <c r="B453" s="65" t="e">
        <f>VLOOKUP(D453,'Active-Bldg List ref'!$A:$E,5,FALSE)</f>
        <v>#N/A</v>
      </c>
      <c r="C453" s="65" t="e">
        <f>VLOOKUP(D453,'Active-Bldg List ref'!$A:$B,2,FALSE)</f>
        <v>#N/A</v>
      </c>
      <c r="D453" s="65" t="e">
        <f>INDEX('Active-Bldg List ref'!$A:$A,MATCH(R453,'Active-Bldg List ref'!$C:$C,0))</f>
        <v>#N/A</v>
      </c>
      <c r="E453" s="65" t="e">
        <f>INDEX('Equip Group &amp; Type ref'!D:D,MATCH(U453,'Equip Group &amp; Type ref'!E:E,0))</f>
        <v>#N/A</v>
      </c>
      <c r="F453" s="66" t="e">
        <f>INDEX('Equip Group &amp; Type ref'!F:F,MATCH(V453,'Equip Group &amp; Type ref'!G:G,0))</f>
        <v>#N/A</v>
      </c>
      <c r="G453" s="83"/>
      <c r="H453" s="69" t="e">
        <f>INDEX('Equip Group &amp; Type ref'!$F:$H,MATCH(F453,'Equip Group &amp; Type ref'!$F:$F,0),MATCH(A453,'Equip Group &amp; Type ref'!$2:$2,0))</f>
        <v>#N/A</v>
      </c>
      <c r="I453" s="70" t="e">
        <f>VLOOKUP(F453,'Equip Group &amp; Type ref'!F:H,6,FALSE)</f>
        <v>#N/A</v>
      </c>
      <c r="J453" s="71" t="e">
        <f>CONCATENATE(D453,":",VLOOKUP(F453,'Equip Group &amp; Type ref'!F:G,2,FALSE),":",$W453)</f>
        <v>#N/A</v>
      </c>
      <c r="K453" s="84" t="e">
        <f t="shared" si="17"/>
        <v>#N/A</v>
      </c>
      <c r="L453" s="70" t="e">
        <f>INDEX('MFR_List ref'!$A:$A,MATCH($Z453,'MFR_List ref'!$B:$B,0))</f>
        <v>#N/A</v>
      </c>
      <c r="M453" s="76" t="e">
        <f t="shared" si="16"/>
        <v>#N/A</v>
      </c>
      <c r="N453" s="78"/>
      <c r="O453" s="85"/>
      <c r="P453" s="86"/>
      <c r="Q453" s="74"/>
      <c r="R453" s="35"/>
      <c r="S453" s="36"/>
      <c r="T453" s="98"/>
      <c r="U453" s="37"/>
      <c r="V453" s="37"/>
      <c r="W453" s="38"/>
      <c r="X453" s="38"/>
      <c r="Y453" s="38"/>
      <c r="Z453" s="35"/>
      <c r="AA453" s="40"/>
      <c r="AB453" s="41"/>
      <c r="AC453" s="42"/>
      <c r="AD453" s="34"/>
      <c r="AE453" s="39"/>
      <c r="AF453" s="39"/>
      <c r="AG453" s="39"/>
      <c r="AH453" s="34"/>
      <c r="AI453" s="39"/>
      <c r="AJ453" s="39"/>
      <c r="AK453" s="43"/>
      <c r="AL453" s="38"/>
      <c r="AM453" s="40"/>
      <c r="AN453" s="40"/>
      <c r="AO453" s="40"/>
      <c r="AP453" s="40"/>
      <c r="AQ453" s="39"/>
      <c r="AR453" s="39"/>
      <c r="AS453" s="39"/>
      <c r="AT453" s="39"/>
      <c r="AU453" s="39"/>
    </row>
    <row r="454" spans="1:47" s="26" customFormat="1" ht="39" customHeight="1" x14ac:dyDescent="0.25">
      <c r="A454" s="65" t="e">
        <f>VLOOKUP(D454,'Active-Bldg List ref'!$A:$E,4,FALSE)</f>
        <v>#N/A</v>
      </c>
      <c r="B454" s="65" t="e">
        <f>VLOOKUP(D454,'Active-Bldg List ref'!$A:$E,5,FALSE)</f>
        <v>#N/A</v>
      </c>
      <c r="C454" s="65" t="e">
        <f>VLOOKUP(D454,'Active-Bldg List ref'!$A:$B,2,FALSE)</f>
        <v>#N/A</v>
      </c>
      <c r="D454" s="65" t="e">
        <f>INDEX('Active-Bldg List ref'!$A:$A,MATCH(R454,'Active-Bldg List ref'!$C:$C,0))</f>
        <v>#N/A</v>
      </c>
      <c r="E454" s="65" t="e">
        <f>INDEX('Equip Group &amp; Type ref'!D:D,MATCH(U454,'Equip Group &amp; Type ref'!E:E,0))</f>
        <v>#N/A</v>
      </c>
      <c r="F454" s="66" t="e">
        <f>INDEX('Equip Group &amp; Type ref'!F:F,MATCH(V454,'Equip Group &amp; Type ref'!G:G,0))</f>
        <v>#N/A</v>
      </c>
      <c r="G454" s="83"/>
      <c r="H454" s="69" t="e">
        <f>INDEX('Equip Group &amp; Type ref'!$F:$H,MATCH(F454,'Equip Group &amp; Type ref'!$F:$F,0),MATCH(A454,'Equip Group &amp; Type ref'!$2:$2,0))</f>
        <v>#N/A</v>
      </c>
      <c r="I454" s="70" t="e">
        <f>VLOOKUP(F454,'Equip Group &amp; Type ref'!F:H,6,FALSE)</f>
        <v>#N/A</v>
      </c>
      <c r="J454" s="71" t="e">
        <f>CONCATENATE(D454,":",VLOOKUP(F454,'Equip Group &amp; Type ref'!F:G,2,FALSE),":",$W454)</f>
        <v>#N/A</v>
      </c>
      <c r="K454" s="84" t="e">
        <f t="shared" si="17"/>
        <v>#N/A</v>
      </c>
      <c r="L454" s="70" t="e">
        <f>INDEX('MFR_List ref'!$A:$A,MATCH($Z454,'MFR_List ref'!$B:$B,0))</f>
        <v>#N/A</v>
      </c>
      <c r="M454" s="76" t="e">
        <f t="shared" si="16"/>
        <v>#N/A</v>
      </c>
      <c r="N454" s="78"/>
      <c r="O454" s="85"/>
      <c r="P454" s="86"/>
      <c r="Q454" s="74"/>
      <c r="R454" s="35"/>
      <c r="S454" s="36"/>
      <c r="T454" s="98"/>
      <c r="U454" s="37"/>
      <c r="V454" s="37"/>
      <c r="W454" s="38"/>
      <c r="X454" s="38"/>
      <c r="Y454" s="38"/>
      <c r="Z454" s="35"/>
      <c r="AA454" s="40"/>
      <c r="AB454" s="41"/>
      <c r="AC454" s="42"/>
      <c r="AD454" s="34"/>
      <c r="AE454" s="39"/>
      <c r="AF454" s="39"/>
      <c r="AG454" s="39"/>
      <c r="AH454" s="34"/>
      <c r="AI454" s="39"/>
      <c r="AJ454" s="39"/>
      <c r="AK454" s="43"/>
      <c r="AL454" s="38"/>
      <c r="AM454" s="40"/>
      <c r="AN454" s="40"/>
      <c r="AO454" s="40"/>
      <c r="AP454" s="40"/>
      <c r="AQ454" s="39"/>
      <c r="AR454" s="39"/>
      <c r="AS454" s="39"/>
      <c r="AT454" s="39"/>
      <c r="AU454" s="39"/>
    </row>
    <row r="455" spans="1:47" s="26" customFormat="1" ht="39" customHeight="1" x14ac:dyDescent="0.25">
      <c r="A455" s="65" t="e">
        <f>VLOOKUP(D455,'Active-Bldg List ref'!$A:$E,4,FALSE)</f>
        <v>#N/A</v>
      </c>
      <c r="B455" s="65" t="e">
        <f>VLOOKUP(D455,'Active-Bldg List ref'!$A:$E,5,FALSE)</f>
        <v>#N/A</v>
      </c>
      <c r="C455" s="65" t="e">
        <f>VLOOKUP(D455,'Active-Bldg List ref'!$A:$B,2,FALSE)</f>
        <v>#N/A</v>
      </c>
      <c r="D455" s="65" t="e">
        <f>INDEX('Active-Bldg List ref'!$A:$A,MATCH(R455,'Active-Bldg List ref'!$C:$C,0))</f>
        <v>#N/A</v>
      </c>
      <c r="E455" s="65" t="e">
        <f>INDEX('Equip Group &amp; Type ref'!D:D,MATCH(U455,'Equip Group &amp; Type ref'!E:E,0))</f>
        <v>#N/A</v>
      </c>
      <c r="F455" s="66" t="e">
        <f>INDEX('Equip Group &amp; Type ref'!F:F,MATCH(V455,'Equip Group &amp; Type ref'!G:G,0))</f>
        <v>#N/A</v>
      </c>
      <c r="G455" s="83"/>
      <c r="H455" s="69" t="e">
        <f>INDEX('Equip Group &amp; Type ref'!$F:$H,MATCH(F455,'Equip Group &amp; Type ref'!$F:$F,0),MATCH(A455,'Equip Group &amp; Type ref'!$2:$2,0))</f>
        <v>#N/A</v>
      </c>
      <c r="I455" s="70" t="e">
        <f>VLOOKUP(F455,'Equip Group &amp; Type ref'!F:H,6,FALSE)</f>
        <v>#N/A</v>
      </c>
      <c r="J455" s="71" t="e">
        <f>CONCATENATE(D455,":",VLOOKUP(F455,'Equip Group &amp; Type ref'!F:G,2,FALSE),":",$W455)</f>
        <v>#N/A</v>
      </c>
      <c r="K455" s="84" t="e">
        <f t="shared" si="17"/>
        <v>#N/A</v>
      </c>
      <c r="L455" s="70" t="e">
        <f>INDEX('MFR_List ref'!$A:$A,MATCH($Z455,'MFR_List ref'!$B:$B,0))</f>
        <v>#N/A</v>
      </c>
      <c r="M455" s="76" t="e">
        <f t="shared" si="16"/>
        <v>#N/A</v>
      </c>
      <c r="N455" s="78"/>
      <c r="O455" s="85"/>
      <c r="P455" s="86"/>
      <c r="Q455" s="74"/>
      <c r="R455" s="35"/>
      <c r="S455" s="36"/>
      <c r="T455" s="98"/>
      <c r="U455" s="37"/>
      <c r="V455" s="37"/>
      <c r="W455" s="38"/>
      <c r="X455" s="38"/>
      <c r="Y455" s="38"/>
      <c r="Z455" s="35"/>
      <c r="AA455" s="40"/>
      <c r="AB455" s="41"/>
      <c r="AC455" s="42"/>
      <c r="AD455" s="34"/>
      <c r="AE455" s="39"/>
      <c r="AF455" s="39"/>
      <c r="AG455" s="39"/>
      <c r="AH455" s="34"/>
      <c r="AI455" s="39"/>
      <c r="AJ455" s="39"/>
      <c r="AK455" s="43"/>
      <c r="AL455" s="38"/>
      <c r="AM455" s="40"/>
      <c r="AN455" s="40"/>
      <c r="AO455" s="40"/>
      <c r="AP455" s="40"/>
      <c r="AQ455" s="39"/>
      <c r="AR455" s="39"/>
      <c r="AS455" s="39"/>
      <c r="AT455" s="39"/>
      <c r="AU455" s="39"/>
    </row>
    <row r="456" spans="1:47" s="26" customFormat="1" ht="39" customHeight="1" x14ac:dyDescent="0.25">
      <c r="A456" s="65" t="e">
        <f>VLOOKUP(D456,'Active-Bldg List ref'!$A:$E,4,FALSE)</f>
        <v>#N/A</v>
      </c>
      <c r="B456" s="65" t="e">
        <f>VLOOKUP(D456,'Active-Bldg List ref'!$A:$E,5,FALSE)</f>
        <v>#N/A</v>
      </c>
      <c r="C456" s="65" t="e">
        <f>VLOOKUP(D456,'Active-Bldg List ref'!$A:$B,2,FALSE)</f>
        <v>#N/A</v>
      </c>
      <c r="D456" s="65" t="e">
        <f>INDEX('Active-Bldg List ref'!$A:$A,MATCH(R456,'Active-Bldg List ref'!$C:$C,0))</f>
        <v>#N/A</v>
      </c>
      <c r="E456" s="65" t="e">
        <f>INDEX('Equip Group &amp; Type ref'!D:D,MATCH(U456,'Equip Group &amp; Type ref'!E:E,0))</f>
        <v>#N/A</v>
      </c>
      <c r="F456" s="66" t="e">
        <f>INDEX('Equip Group &amp; Type ref'!F:F,MATCH(V456,'Equip Group &amp; Type ref'!G:G,0))</f>
        <v>#N/A</v>
      </c>
      <c r="G456" s="83"/>
      <c r="H456" s="69" t="e">
        <f>INDEX('Equip Group &amp; Type ref'!$F:$H,MATCH(F456,'Equip Group &amp; Type ref'!$F:$F,0),MATCH(A456,'Equip Group &amp; Type ref'!$2:$2,0))</f>
        <v>#N/A</v>
      </c>
      <c r="I456" s="70" t="e">
        <f>VLOOKUP(F456,'Equip Group &amp; Type ref'!F:H,6,FALSE)</f>
        <v>#N/A</v>
      </c>
      <c r="J456" s="71" t="e">
        <f>CONCATENATE(D456,":",VLOOKUP(F456,'Equip Group &amp; Type ref'!F:G,2,FALSE),":",$W456)</f>
        <v>#N/A</v>
      </c>
      <c r="K456" s="84" t="e">
        <f t="shared" si="17"/>
        <v>#N/A</v>
      </c>
      <c r="L456" s="70" t="e">
        <f>INDEX('MFR_List ref'!$A:$A,MATCH($Z456,'MFR_List ref'!$B:$B,0))</f>
        <v>#N/A</v>
      </c>
      <c r="M456" s="76" t="e">
        <f t="shared" si="16"/>
        <v>#N/A</v>
      </c>
      <c r="N456" s="78"/>
      <c r="O456" s="85"/>
      <c r="P456" s="86"/>
      <c r="Q456" s="74"/>
      <c r="R456" s="35"/>
      <c r="S456" s="36"/>
      <c r="T456" s="98"/>
      <c r="U456" s="37"/>
      <c r="V456" s="37"/>
      <c r="W456" s="38"/>
      <c r="X456" s="38"/>
      <c r="Y456" s="38"/>
      <c r="Z456" s="35"/>
      <c r="AA456" s="40"/>
      <c r="AB456" s="41"/>
      <c r="AC456" s="42"/>
      <c r="AD456" s="34"/>
      <c r="AE456" s="39"/>
      <c r="AF456" s="39"/>
      <c r="AG456" s="39"/>
      <c r="AH456" s="34"/>
      <c r="AI456" s="39"/>
      <c r="AJ456" s="39"/>
      <c r="AK456" s="43"/>
      <c r="AL456" s="38"/>
      <c r="AM456" s="40"/>
      <c r="AN456" s="40"/>
      <c r="AO456" s="40"/>
      <c r="AP456" s="40"/>
      <c r="AQ456" s="39"/>
      <c r="AR456" s="39"/>
      <c r="AS456" s="39"/>
      <c r="AT456" s="39"/>
      <c r="AU456" s="39"/>
    </row>
    <row r="457" spans="1:47" s="26" customFormat="1" ht="39" customHeight="1" x14ac:dyDescent="0.25">
      <c r="A457" s="65" t="e">
        <f>VLOOKUP(D457,'Active-Bldg List ref'!$A:$E,4,FALSE)</f>
        <v>#N/A</v>
      </c>
      <c r="B457" s="65" t="e">
        <f>VLOOKUP(D457,'Active-Bldg List ref'!$A:$E,5,FALSE)</f>
        <v>#N/A</v>
      </c>
      <c r="C457" s="65" t="e">
        <f>VLOOKUP(D457,'Active-Bldg List ref'!$A:$B,2,FALSE)</f>
        <v>#N/A</v>
      </c>
      <c r="D457" s="65" t="e">
        <f>INDEX('Active-Bldg List ref'!$A:$A,MATCH(R457,'Active-Bldg List ref'!$C:$C,0))</f>
        <v>#N/A</v>
      </c>
      <c r="E457" s="65" t="e">
        <f>INDEX('Equip Group &amp; Type ref'!D:D,MATCH(U457,'Equip Group &amp; Type ref'!E:E,0))</f>
        <v>#N/A</v>
      </c>
      <c r="F457" s="66" t="e">
        <f>INDEX('Equip Group &amp; Type ref'!F:F,MATCH(V457,'Equip Group &amp; Type ref'!G:G,0))</f>
        <v>#N/A</v>
      </c>
      <c r="G457" s="83"/>
      <c r="H457" s="69" t="e">
        <f>INDEX('Equip Group &amp; Type ref'!$F:$H,MATCH(F457,'Equip Group &amp; Type ref'!$F:$F,0),MATCH(A457,'Equip Group &amp; Type ref'!$2:$2,0))</f>
        <v>#N/A</v>
      </c>
      <c r="I457" s="70" t="e">
        <f>VLOOKUP(F457,'Equip Group &amp; Type ref'!F:H,6,FALSE)</f>
        <v>#N/A</v>
      </c>
      <c r="J457" s="71" t="e">
        <f>CONCATENATE(D457,":",VLOOKUP(F457,'Equip Group &amp; Type ref'!F:G,2,FALSE),":",$W457)</f>
        <v>#N/A</v>
      </c>
      <c r="K457" s="84" t="e">
        <f t="shared" si="17"/>
        <v>#N/A</v>
      </c>
      <c r="L457" s="70" t="e">
        <f>INDEX('MFR_List ref'!$A:$A,MATCH($Z457,'MFR_List ref'!$B:$B,0))</f>
        <v>#N/A</v>
      </c>
      <c r="M457" s="76" t="e">
        <f t="shared" si="16"/>
        <v>#N/A</v>
      </c>
      <c r="N457" s="78"/>
      <c r="O457" s="85"/>
      <c r="P457" s="86"/>
      <c r="Q457" s="74"/>
      <c r="R457" s="35"/>
      <c r="S457" s="36"/>
      <c r="T457" s="98"/>
      <c r="U457" s="37"/>
      <c r="V457" s="37"/>
      <c r="W457" s="38"/>
      <c r="X457" s="38"/>
      <c r="Y457" s="38"/>
      <c r="Z457" s="35"/>
      <c r="AA457" s="40"/>
      <c r="AB457" s="41"/>
      <c r="AC457" s="42"/>
      <c r="AD457" s="34"/>
      <c r="AE457" s="39"/>
      <c r="AF457" s="39"/>
      <c r="AG457" s="39"/>
      <c r="AH457" s="34"/>
      <c r="AI457" s="39"/>
      <c r="AJ457" s="39"/>
      <c r="AK457" s="43"/>
      <c r="AL457" s="38"/>
      <c r="AM457" s="40"/>
      <c r="AN457" s="40"/>
      <c r="AO457" s="40"/>
      <c r="AP457" s="40"/>
      <c r="AQ457" s="39"/>
      <c r="AR457" s="39"/>
      <c r="AS457" s="39"/>
      <c r="AT457" s="39"/>
      <c r="AU457" s="39"/>
    </row>
    <row r="458" spans="1:47" s="26" customFormat="1" ht="39" customHeight="1" x14ac:dyDescent="0.25">
      <c r="A458" s="65" t="e">
        <f>VLOOKUP(D458,'Active-Bldg List ref'!$A:$E,4,FALSE)</f>
        <v>#N/A</v>
      </c>
      <c r="B458" s="65" t="e">
        <f>VLOOKUP(D458,'Active-Bldg List ref'!$A:$E,5,FALSE)</f>
        <v>#N/A</v>
      </c>
      <c r="C458" s="65" t="e">
        <f>VLOOKUP(D458,'Active-Bldg List ref'!$A:$B,2,FALSE)</f>
        <v>#N/A</v>
      </c>
      <c r="D458" s="65" t="e">
        <f>INDEX('Active-Bldg List ref'!$A:$A,MATCH(R458,'Active-Bldg List ref'!$C:$C,0))</f>
        <v>#N/A</v>
      </c>
      <c r="E458" s="65" t="e">
        <f>INDEX('Equip Group &amp; Type ref'!D:D,MATCH(U458,'Equip Group &amp; Type ref'!E:E,0))</f>
        <v>#N/A</v>
      </c>
      <c r="F458" s="66" t="e">
        <f>INDEX('Equip Group &amp; Type ref'!F:F,MATCH(V458,'Equip Group &amp; Type ref'!G:G,0))</f>
        <v>#N/A</v>
      </c>
      <c r="G458" s="83"/>
      <c r="H458" s="69" t="e">
        <f>INDEX('Equip Group &amp; Type ref'!$F:$H,MATCH(F458,'Equip Group &amp; Type ref'!$F:$F,0),MATCH(A458,'Equip Group &amp; Type ref'!$2:$2,0))</f>
        <v>#N/A</v>
      </c>
      <c r="I458" s="70" t="e">
        <f>VLOOKUP(F458,'Equip Group &amp; Type ref'!F:H,6,FALSE)</f>
        <v>#N/A</v>
      </c>
      <c r="J458" s="71" t="e">
        <f>CONCATENATE(D458,":",VLOOKUP(F458,'Equip Group &amp; Type ref'!F:G,2,FALSE),":",$W458)</f>
        <v>#N/A</v>
      </c>
      <c r="K458" s="84" t="e">
        <f t="shared" si="17"/>
        <v>#N/A</v>
      </c>
      <c r="L458" s="70" t="e">
        <f>INDEX('MFR_List ref'!$A:$A,MATCH($Z458,'MFR_List ref'!$B:$B,0))</f>
        <v>#N/A</v>
      </c>
      <c r="M458" s="76" t="e">
        <f t="shared" si="16"/>
        <v>#N/A</v>
      </c>
      <c r="N458" s="78"/>
      <c r="O458" s="85"/>
      <c r="P458" s="86"/>
      <c r="Q458" s="74"/>
      <c r="R458" s="35"/>
      <c r="S458" s="36"/>
      <c r="T458" s="98"/>
      <c r="U458" s="37"/>
      <c r="V458" s="37"/>
      <c r="W458" s="38"/>
      <c r="X458" s="38"/>
      <c r="Y458" s="38"/>
      <c r="Z458" s="35"/>
      <c r="AA458" s="40"/>
      <c r="AB458" s="41"/>
      <c r="AC458" s="42"/>
      <c r="AD458" s="34"/>
      <c r="AE458" s="39"/>
      <c r="AF458" s="39"/>
      <c r="AG458" s="39"/>
      <c r="AH458" s="34"/>
      <c r="AI458" s="39"/>
      <c r="AJ458" s="39"/>
      <c r="AK458" s="43"/>
      <c r="AL458" s="38"/>
      <c r="AM458" s="40"/>
      <c r="AN458" s="40"/>
      <c r="AO458" s="40"/>
      <c r="AP458" s="40"/>
      <c r="AQ458" s="39"/>
      <c r="AR458" s="39"/>
      <c r="AS458" s="39"/>
      <c r="AT458" s="39"/>
      <c r="AU458" s="39"/>
    </row>
    <row r="459" spans="1:47" s="26" customFormat="1" ht="39" customHeight="1" x14ac:dyDescent="0.25">
      <c r="A459" s="65" t="e">
        <f>VLOOKUP(D459,'Active-Bldg List ref'!$A:$E,4,FALSE)</f>
        <v>#N/A</v>
      </c>
      <c r="B459" s="65" t="e">
        <f>VLOOKUP(D459,'Active-Bldg List ref'!$A:$E,5,FALSE)</f>
        <v>#N/A</v>
      </c>
      <c r="C459" s="65" t="e">
        <f>VLOOKUP(D459,'Active-Bldg List ref'!$A:$B,2,FALSE)</f>
        <v>#N/A</v>
      </c>
      <c r="D459" s="65" t="e">
        <f>INDEX('Active-Bldg List ref'!$A:$A,MATCH(R459,'Active-Bldg List ref'!$C:$C,0))</f>
        <v>#N/A</v>
      </c>
      <c r="E459" s="65" t="e">
        <f>INDEX('Equip Group &amp; Type ref'!D:D,MATCH(U459,'Equip Group &amp; Type ref'!E:E,0))</f>
        <v>#N/A</v>
      </c>
      <c r="F459" s="66" t="e">
        <f>INDEX('Equip Group &amp; Type ref'!F:F,MATCH(V459,'Equip Group &amp; Type ref'!G:G,0))</f>
        <v>#N/A</v>
      </c>
      <c r="G459" s="83"/>
      <c r="H459" s="69" t="e">
        <f>INDEX('Equip Group &amp; Type ref'!$F:$H,MATCH(F459,'Equip Group &amp; Type ref'!$F:$F,0),MATCH(A459,'Equip Group &amp; Type ref'!$2:$2,0))</f>
        <v>#N/A</v>
      </c>
      <c r="I459" s="70" t="e">
        <f>VLOOKUP(F459,'Equip Group &amp; Type ref'!F:H,6,FALSE)</f>
        <v>#N/A</v>
      </c>
      <c r="J459" s="71" t="e">
        <f>CONCATENATE(D459,":",VLOOKUP(F459,'Equip Group &amp; Type ref'!F:G,2,FALSE),":",$W459)</f>
        <v>#N/A</v>
      </c>
      <c r="K459" s="84" t="e">
        <f t="shared" si="17"/>
        <v>#N/A</v>
      </c>
      <c r="L459" s="70" t="e">
        <f>INDEX('MFR_List ref'!$A:$A,MATCH($Z459,'MFR_List ref'!$B:$B,0))</f>
        <v>#N/A</v>
      </c>
      <c r="M459" s="76" t="e">
        <f t="shared" si="16"/>
        <v>#N/A</v>
      </c>
      <c r="N459" s="78"/>
      <c r="O459" s="85"/>
      <c r="P459" s="86"/>
      <c r="Q459" s="74"/>
      <c r="R459" s="35"/>
      <c r="S459" s="36"/>
      <c r="T459" s="98"/>
      <c r="U459" s="37"/>
      <c r="V459" s="37"/>
      <c r="W459" s="38"/>
      <c r="X459" s="38"/>
      <c r="Y459" s="38"/>
      <c r="Z459" s="35"/>
      <c r="AA459" s="40"/>
      <c r="AB459" s="41"/>
      <c r="AC459" s="42"/>
      <c r="AD459" s="34"/>
      <c r="AE459" s="39"/>
      <c r="AF459" s="39"/>
      <c r="AG459" s="39"/>
      <c r="AH459" s="34"/>
      <c r="AI459" s="39"/>
      <c r="AJ459" s="39"/>
      <c r="AK459" s="43"/>
      <c r="AL459" s="38"/>
      <c r="AM459" s="40"/>
      <c r="AN459" s="40"/>
      <c r="AO459" s="40"/>
      <c r="AP459" s="40"/>
      <c r="AQ459" s="39"/>
      <c r="AR459" s="39"/>
      <c r="AS459" s="39"/>
      <c r="AT459" s="39"/>
      <c r="AU459" s="39"/>
    </row>
    <row r="460" spans="1:47" s="26" customFormat="1" ht="39" customHeight="1" x14ac:dyDescent="0.25">
      <c r="A460" s="65" t="e">
        <f>VLOOKUP(D460,'Active-Bldg List ref'!$A:$E,4,FALSE)</f>
        <v>#N/A</v>
      </c>
      <c r="B460" s="65" t="e">
        <f>VLOOKUP(D460,'Active-Bldg List ref'!$A:$E,5,FALSE)</f>
        <v>#N/A</v>
      </c>
      <c r="C460" s="65" t="e">
        <f>VLOOKUP(D460,'Active-Bldg List ref'!$A:$B,2,FALSE)</f>
        <v>#N/A</v>
      </c>
      <c r="D460" s="65" t="e">
        <f>INDEX('Active-Bldg List ref'!$A:$A,MATCH(R460,'Active-Bldg List ref'!$C:$C,0))</f>
        <v>#N/A</v>
      </c>
      <c r="E460" s="65" t="e">
        <f>INDEX('Equip Group &amp; Type ref'!D:D,MATCH(U460,'Equip Group &amp; Type ref'!E:E,0))</f>
        <v>#N/A</v>
      </c>
      <c r="F460" s="66" t="e">
        <f>INDEX('Equip Group &amp; Type ref'!F:F,MATCH(V460,'Equip Group &amp; Type ref'!G:G,0))</f>
        <v>#N/A</v>
      </c>
      <c r="G460" s="83"/>
      <c r="H460" s="69" t="e">
        <f>INDEX('Equip Group &amp; Type ref'!$F:$H,MATCH(F460,'Equip Group &amp; Type ref'!$F:$F,0),MATCH(A460,'Equip Group &amp; Type ref'!$2:$2,0))</f>
        <v>#N/A</v>
      </c>
      <c r="I460" s="70" t="e">
        <f>VLOOKUP(F460,'Equip Group &amp; Type ref'!F:H,6,FALSE)</f>
        <v>#N/A</v>
      </c>
      <c r="J460" s="71" t="e">
        <f>CONCATENATE(D460,":",VLOOKUP(F460,'Equip Group &amp; Type ref'!F:G,2,FALSE),":",$W460)</f>
        <v>#N/A</v>
      </c>
      <c r="K460" s="84" t="e">
        <f t="shared" si="17"/>
        <v>#N/A</v>
      </c>
      <c r="L460" s="70" t="e">
        <f>INDEX('MFR_List ref'!$A:$A,MATCH($Z460,'MFR_List ref'!$B:$B,0))</f>
        <v>#N/A</v>
      </c>
      <c r="M460" s="76" t="e">
        <f t="shared" si="16"/>
        <v>#N/A</v>
      </c>
      <c r="N460" s="78"/>
      <c r="O460" s="85"/>
      <c r="P460" s="86"/>
      <c r="Q460" s="74"/>
      <c r="R460" s="35"/>
      <c r="S460" s="36"/>
      <c r="T460" s="98"/>
      <c r="U460" s="37"/>
      <c r="V460" s="37"/>
      <c r="W460" s="38"/>
      <c r="X460" s="38"/>
      <c r="Y460" s="38"/>
      <c r="Z460" s="35"/>
      <c r="AA460" s="40"/>
      <c r="AB460" s="41"/>
      <c r="AC460" s="42"/>
      <c r="AD460" s="34"/>
      <c r="AE460" s="39"/>
      <c r="AF460" s="39"/>
      <c r="AG460" s="39"/>
      <c r="AH460" s="34"/>
      <c r="AI460" s="39"/>
      <c r="AJ460" s="39"/>
      <c r="AK460" s="43"/>
      <c r="AL460" s="38"/>
      <c r="AM460" s="40"/>
      <c r="AN460" s="40"/>
      <c r="AO460" s="40"/>
      <c r="AP460" s="40"/>
      <c r="AQ460" s="39"/>
      <c r="AR460" s="39"/>
      <c r="AS460" s="39"/>
      <c r="AT460" s="39"/>
      <c r="AU460" s="39"/>
    </row>
    <row r="461" spans="1:47" s="26" customFormat="1" ht="39" customHeight="1" x14ac:dyDescent="0.25">
      <c r="A461" s="65" t="e">
        <f>VLOOKUP(D461,'Active-Bldg List ref'!$A:$E,4,FALSE)</f>
        <v>#N/A</v>
      </c>
      <c r="B461" s="65" t="e">
        <f>VLOOKUP(D461,'Active-Bldg List ref'!$A:$E,5,FALSE)</f>
        <v>#N/A</v>
      </c>
      <c r="C461" s="65" t="e">
        <f>VLOOKUP(D461,'Active-Bldg List ref'!$A:$B,2,FALSE)</f>
        <v>#N/A</v>
      </c>
      <c r="D461" s="65" t="e">
        <f>INDEX('Active-Bldg List ref'!$A:$A,MATCH(R461,'Active-Bldg List ref'!$C:$C,0))</f>
        <v>#N/A</v>
      </c>
      <c r="E461" s="65" t="e">
        <f>INDEX('Equip Group &amp; Type ref'!D:D,MATCH(U461,'Equip Group &amp; Type ref'!E:E,0))</f>
        <v>#N/A</v>
      </c>
      <c r="F461" s="66" t="e">
        <f>INDEX('Equip Group &amp; Type ref'!F:F,MATCH(V461,'Equip Group &amp; Type ref'!G:G,0))</f>
        <v>#N/A</v>
      </c>
      <c r="G461" s="83"/>
      <c r="H461" s="69" t="e">
        <f>INDEX('Equip Group &amp; Type ref'!$F:$H,MATCH(F461,'Equip Group &amp; Type ref'!$F:$F,0),MATCH(A461,'Equip Group &amp; Type ref'!$2:$2,0))</f>
        <v>#N/A</v>
      </c>
      <c r="I461" s="70" t="e">
        <f>VLOOKUP(F461,'Equip Group &amp; Type ref'!F:H,6,FALSE)</f>
        <v>#N/A</v>
      </c>
      <c r="J461" s="71" t="e">
        <f>CONCATENATE(D461,":",VLOOKUP(F461,'Equip Group &amp; Type ref'!F:G,2,FALSE),":",$W461)</f>
        <v>#N/A</v>
      </c>
      <c r="K461" s="84" t="e">
        <f t="shared" si="17"/>
        <v>#N/A</v>
      </c>
      <c r="L461" s="70" t="e">
        <f>INDEX('MFR_List ref'!$A:$A,MATCH($Z461,'MFR_List ref'!$B:$B,0))</f>
        <v>#N/A</v>
      </c>
      <c r="M461" s="76" t="e">
        <f t="shared" si="16"/>
        <v>#N/A</v>
      </c>
      <c r="N461" s="78"/>
      <c r="O461" s="85"/>
      <c r="P461" s="86"/>
      <c r="Q461" s="74"/>
      <c r="R461" s="35"/>
      <c r="S461" s="36"/>
      <c r="T461" s="98"/>
      <c r="U461" s="37"/>
      <c r="V461" s="37"/>
      <c r="W461" s="38"/>
      <c r="X461" s="38"/>
      <c r="Y461" s="38"/>
      <c r="Z461" s="35"/>
      <c r="AA461" s="40"/>
      <c r="AB461" s="41"/>
      <c r="AC461" s="42"/>
      <c r="AD461" s="34"/>
      <c r="AE461" s="39"/>
      <c r="AF461" s="39"/>
      <c r="AG461" s="39"/>
      <c r="AH461" s="34"/>
      <c r="AI461" s="39"/>
      <c r="AJ461" s="39"/>
      <c r="AK461" s="43"/>
      <c r="AL461" s="38"/>
      <c r="AM461" s="40"/>
      <c r="AN461" s="40"/>
      <c r="AO461" s="40"/>
      <c r="AP461" s="40"/>
      <c r="AQ461" s="39"/>
      <c r="AR461" s="39"/>
      <c r="AS461" s="39"/>
      <c r="AT461" s="39"/>
      <c r="AU461" s="39"/>
    </row>
    <row r="462" spans="1:47" s="26" customFormat="1" ht="39" customHeight="1" x14ac:dyDescent="0.25">
      <c r="A462" s="65" t="e">
        <f>VLOOKUP(D462,'Active-Bldg List ref'!$A:$E,4,FALSE)</f>
        <v>#N/A</v>
      </c>
      <c r="B462" s="65" t="e">
        <f>VLOOKUP(D462,'Active-Bldg List ref'!$A:$E,5,FALSE)</f>
        <v>#N/A</v>
      </c>
      <c r="C462" s="65" t="e">
        <f>VLOOKUP(D462,'Active-Bldg List ref'!$A:$B,2,FALSE)</f>
        <v>#N/A</v>
      </c>
      <c r="D462" s="65" t="e">
        <f>INDEX('Active-Bldg List ref'!$A:$A,MATCH(R462,'Active-Bldg List ref'!$C:$C,0))</f>
        <v>#N/A</v>
      </c>
      <c r="E462" s="65" t="e">
        <f>INDEX('Equip Group &amp; Type ref'!D:D,MATCH(U462,'Equip Group &amp; Type ref'!E:E,0))</f>
        <v>#N/A</v>
      </c>
      <c r="F462" s="66" t="e">
        <f>INDEX('Equip Group &amp; Type ref'!F:F,MATCH(V462,'Equip Group &amp; Type ref'!G:G,0))</f>
        <v>#N/A</v>
      </c>
      <c r="G462" s="83"/>
      <c r="H462" s="69" t="e">
        <f>INDEX('Equip Group &amp; Type ref'!$F:$H,MATCH(F462,'Equip Group &amp; Type ref'!$F:$F,0),MATCH(A462,'Equip Group &amp; Type ref'!$2:$2,0))</f>
        <v>#N/A</v>
      </c>
      <c r="I462" s="70" t="e">
        <f>VLOOKUP(F462,'Equip Group &amp; Type ref'!F:H,6,FALSE)</f>
        <v>#N/A</v>
      </c>
      <c r="J462" s="71" t="e">
        <f>CONCATENATE(D462,":",VLOOKUP(F462,'Equip Group &amp; Type ref'!F:G,2,FALSE),":",$W462)</f>
        <v>#N/A</v>
      </c>
      <c r="K462" s="84" t="e">
        <f t="shared" si="17"/>
        <v>#N/A</v>
      </c>
      <c r="L462" s="70" t="e">
        <f>INDEX('MFR_List ref'!$A:$A,MATCH($Z462,'MFR_List ref'!$B:$B,0))</f>
        <v>#N/A</v>
      </c>
      <c r="M462" s="76" t="e">
        <f t="shared" si="16"/>
        <v>#N/A</v>
      </c>
      <c r="N462" s="78"/>
      <c r="O462" s="85"/>
      <c r="P462" s="86"/>
      <c r="Q462" s="74"/>
      <c r="R462" s="35"/>
      <c r="S462" s="36"/>
      <c r="T462" s="98"/>
      <c r="U462" s="37"/>
      <c r="V462" s="37"/>
      <c r="W462" s="38"/>
      <c r="X462" s="38"/>
      <c r="Y462" s="38"/>
      <c r="Z462" s="35"/>
      <c r="AA462" s="40"/>
      <c r="AB462" s="41"/>
      <c r="AC462" s="42"/>
      <c r="AD462" s="34"/>
      <c r="AE462" s="39"/>
      <c r="AF462" s="39"/>
      <c r="AG462" s="39"/>
      <c r="AH462" s="34"/>
      <c r="AI462" s="39"/>
      <c r="AJ462" s="39"/>
      <c r="AK462" s="43"/>
      <c r="AL462" s="38"/>
      <c r="AM462" s="40"/>
      <c r="AN462" s="40"/>
      <c r="AO462" s="40"/>
      <c r="AP462" s="40"/>
      <c r="AQ462" s="39"/>
      <c r="AR462" s="39"/>
      <c r="AS462" s="39"/>
      <c r="AT462" s="39"/>
      <c r="AU462" s="39"/>
    </row>
    <row r="463" spans="1:47" s="26" customFormat="1" ht="39" customHeight="1" x14ac:dyDescent="0.25">
      <c r="A463" s="65" t="e">
        <f>VLOOKUP(D463,'Active-Bldg List ref'!$A:$E,4,FALSE)</f>
        <v>#N/A</v>
      </c>
      <c r="B463" s="65" t="e">
        <f>VLOOKUP(D463,'Active-Bldg List ref'!$A:$E,5,FALSE)</f>
        <v>#N/A</v>
      </c>
      <c r="C463" s="65" t="e">
        <f>VLOOKUP(D463,'Active-Bldg List ref'!$A:$B,2,FALSE)</f>
        <v>#N/A</v>
      </c>
      <c r="D463" s="65" t="e">
        <f>INDEX('Active-Bldg List ref'!$A:$A,MATCH(R463,'Active-Bldg List ref'!$C:$C,0))</f>
        <v>#N/A</v>
      </c>
      <c r="E463" s="65" t="e">
        <f>INDEX('Equip Group &amp; Type ref'!D:D,MATCH(U463,'Equip Group &amp; Type ref'!E:E,0))</f>
        <v>#N/A</v>
      </c>
      <c r="F463" s="66" t="e">
        <f>INDEX('Equip Group &amp; Type ref'!F:F,MATCH(V463,'Equip Group &amp; Type ref'!G:G,0))</f>
        <v>#N/A</v>
      </c>
      <c r="G463" s="83"/>
      <c r="H463" s="69" t="e">
        <f>INDEX('Equip Group &amp; Type ref'!$F:$H,MATCH(F463,'Equip Group &amp; Type ref'!$F:$F,0),MATCH(A463,'Equip Group &amp; Type ref'!$2:$2,0))</f>
        <v>#N/A</v>
      </c>
      <c r="I463" s="70" t="e">
        <f>VLOOKUP(F463,'Equip Group &amp; Type ref'!F:H,6,FALSE)</f>
        <v>#N/A</v>
      </c>
      <c r="J463" s="71" t="e">
        <f>CONCATENATE(D463,":",VLOOKUP(F463,'Equip Group &amp; Type ref'!F:G,2,FALSE),":",$W463)</f>
        <v>#N/A</v>
      </c>
      <c r="K463" s="84" t="e">
        <f t="shared" si="17"/>
        <v>#N/A</v>
      </c>
      <c r="L463" s="70" t="e">
        <f>INDEX('MFR_List ref'!$A:$A,MATCH($Z463,'MFR_List ref'!$B:$B,0))</f>
        <v>#N/A</v>
      </c>
      <c r="M463" s="76" t="e">
        <f t="shared" si="16"/>
        <v>#N/A</v>
      </c>
      <c r="N463" s="78"/>
      <c r="O463" s="85"/>
      <c r="P463" s="86"/>
      <c r="Q463" s="74"/>
      <c r="R463" s="35"/>
      <c r="S463" s="36"/>
      <c r="T463" s="98"/>
      <c r="U463" s="37"/>
      <c r="V463" s="37"/>
      <c r="W463" s="38"/>
      <c r="X463" s="38"/>
      <c r="Y463" s="38"/>
      <c r="Z463" s="35"/>
      <c r="AA463" s="40"/>
      <c r="AB463" s="41"/>
      <c r="AC463" s="42"/>
      <c r="AD463" s="34"/>
      <c r="AE463" s="39"/>
      <c r="AF463" s="39"/>
      <c r="AG463" s="39"/>
      <c r="AH463" s="34"/>
      <c r="AI463" s="39"/>
      <c r="AJ463" s="39"/>
      <c r="AK463" s="43"/>
      <c r="AL463" s="38"/>
      <c r="AM463" s="40"/>
      <c r="AN463" s="40"/>
      <c r="AO463" s="40"/>
      <c r="AP463" s="40"/>
      <c r="AQ463" s="39"/>
      <c r="AR463" s="39"/>
      <c r="AS463" s="39"/>
      <c r="AT463" s="39"/>
      <c r="AU463" s="39"/>
    </row>
    <row r="464" spans="1:47" s="26" customFormat="1" ht="39" customHeight="1" x14ac:dyDescent="0.25">
      <c r="A464" s="65" t="e">
        <f>VLOOKUP(D464,'Active-Bldg List ref'!$A:$E,4,FALSE)</f>
        <v>#N/A</v>
      </c>
      <c r="B464" s="65" t="e">
        <f>VLOOKUP(D464,'Active-Bldg List ref'!$A:$E,5,FALSE)</f>
        <v>#N/A</v>
      </c>
      <c r="C464" s="65" t="e">
        <f>VLOOKUP(D464,'Active-Bldg List ref'!$A:$B,2,FALSE)</f>
        <v>#N/A</v>
      </c>
      <c r="D464" s="65" t="e">
        <f>INDEX('Active-Bldg List ref'!$A:$A,MATCH(R464,'Active-Bldg List ref'!$C:$C,0))</f>
        <v>#N/A</v>
      </c>
      <c r="E464" s="65" t="e">
        <f>INDEX('Equip Group &amp; Type ref'!D:D,MATCH(U464,'Equip Group &amp; Type ref'!E:E,0))</f>
        <v>#N/A</v>
      </c>
      <c r="F464" s="66" t="e">
        <f>INDEX('Equip Group &amp; Type ref'!F:F,MATCH(V464,'Equip Group &amp; Type ref'!G:G,0))</f>
        <v>#N/A</v>
      </c>
      <c r="G464" s="83"/>
      <c r="H464" s="69" t="e">
        <f>INDEX('Equip Group &amp; Type ref'!$F:$H,MATCH(F464,'Equip Group &amp; Type ref'!$F:$F,0),MATCH(A464,'Equip Group &amp; Type ref'!$2:$2,0))</f>
        <v>#N/A</v>
      </c>
      <c r="I464" s="70" t="e">
        <f>VLOOKUP(F464,'Equip Group &amp; Type ref'!F:H,6,FALSE)</f>
        <v>#N/A</v>
      </c>
      <c r="J464" s="71" t="e">
        <f>CONCATENATE(D464,":",VLOOKUP(F464,'Equip Group &amp; Type ref'!F:G,2,FALSE),":",$W464)</f>
        <v>#N/A</v>
      </c>
      <c r="K464" s="84" t="e">
        <f t="shared" si="17"/>
        <v>#N/A</v>
      </c>
      <c r="L464" s="70" t="e">
        <f>INDEX('MFR_List ref'!$A:$A,MATCH($Z464,'MFR_List ref'!$B:$B,0))</f>
        <v>#N/A</v>
      </c>
      <c r="M464" s="76" t="e">
        <f t="shared" si="16"/>
        <v>#N/A</v>
      </c>
      <c r="N464" s="78"/>
      <c r="O464" s="85"/>
      <c r="P464" s="86"/>
      <c r="Q464" s="74"/>
      <c r="R464" s="35"/>
      <c r="S464" s="36"/>
      <c r="T464" s="98"/>
      <c r="U464" s="37"/>
      <c r="V464" s="37"/>
      <c r="W464" s="38"/>
      <c r="X464" s="38"/>
      <c r="Y464" s="38"/>
      <c r="Z464" s="35"/>
      <c r="AA464" s="40"/>
      <c r="AB464" s="41"/>
      <c r="AC464" s="42"/>
      <c r="AD464" s="34"/>
      <c r="AE464" s="39"/>
      <c r="AF464" s="39"/>
      <c r="AG464" s="39"/>
      <c r="AH464" s="34"/>
      <c r="AI464" s="39"/>
      <c r="AJ464" s="39"/>
      <c r="AK464" s="43"/>
      <c r="AL464" s="38"/>
      <c r="AM464" s="40"/>
      <c r="AN464" s="40"/>
      <c r="AO464" s="40"/>
      <c r="AP464" s="40"/>
      <c r="AQ464" s="39"/>
      <c r="AR464" s="39"/>
      <c r="AS464" s="39"/>
      <c r="AT464" s="39"/>
      <c r="AU464" s="39"/>
    </row>
    <row r="465" spans="1:47" s="26" customFormat="1" ht="39" customHeight="1" x14ac:dyDescent="0.25">
      <c r="A465" s="65" t="e">
        <f>VLOOKUP(D465,'Active-Bldg List ref'!$A:$E,4,FALSE)</f>
        <v>#N/A</v>
      </c>
      <c r="B465" s="65" t="e">
        <f>VLOOKUP(D465,'Active-Bldg List ref'!$A:$E,5,FALSE)</f>
        <v>#N/A</v>
      </c>
      <c r="C465" s="65" t="e">
        <f>VLOOKUP(D465,'Active-Bldg List ref'!$A:$B,2,FALSE)</f>
        <v>#N/A</v>
      </c>
      <c r="D465" s="65" t="e">
        <f>INDEX('Active-Bldg List ref'!$A:$A,MATCH(R465,'Active-Bldg List ref'!$C:$C,0))</f>
        <v>#N/A</v>
      </c>
      <c r="E465" s="65" t="e">
        <f>INDEX('Equip Group &amp; Type ref'!D:D,MATCH(U465,'Equip Group &amp; Type ref'!E:E,0))</f>
        <v>#N/A</v>
      </c>
      <c r="F465" s="66" t="e">
        <f>INDEX('Equip Group &amp; Type ref'!F:F,MATCH(V465,'Equip Group &amp; Type ref'!G:G,0))</f>
        <v>#N/A</v>
      </c>
      <c r="G465" s="83"/>
      <c r="H465" s="69" t="e">
        <f>INDEX('Equip Group &amp; Type ref'!$F:$H,MATCH(F465,'Equip Group &amp; Type ref'!$F:$F,0),MATCH(A465,'Equip Group &amp; Type ref'!$2:$2,0))</f>
        <v>#N/A</v>
      </c>
      <c r="I465" s="70" t="e">
        <f>VLOOKUP(F465,'Equip Group &amp; Type ref'!F:H,6,FALSE)</f>
        <v>#N/A</v>
      </c>
      <c r="J465" s="71" t="e">
        <f>CONCATENATE(D465,":",VLOOKUP(F465,'Equip Group &amp; Type ref'!F:G,2,FALSE),":",$W465)</f>
        <v>#N/A</v>
      </c>
      <c r="K465" s="84" t="e">
        <f t="shared" si="17"/>
        <v>#N/A</v>
      </c>
      <c r="L465" s="70" t="e">
        <f>INDEX('MFR_List ref'!$A:$A,MATCH($Z465,'MFR_List ref'!$B:$B,0))</f>
        <v>#N/A</v>
      </c>
      <c r="M465" s="76" t="e">
        <f t="shared" si="16"/>
        <v>#N/A</v>
      </c>
      <c r="N465" s="78"/>
      <c r="O465" s="85"/>
      <c r="P465" s="86"/>
      <c r="Q465" s="74"/>
      <c r="R465" s="35"/>
      <c r="S465" s="36"/>
      <c r="T465" s="98"/>
      <c r="U465" s="37"/>
      <c r="V465" s="37"/>
      <c r="W465" s="38"/>
      <c r="X465" s="38"/>
      <c r="Y465" s="38"/>
      <c r="Z465" s="35"/>
      <c r="AA465" s="40"/>
      <c r="AB465" s="41"/>
      <c r="AC465" s="42"/>
      <c r="AD465" s="34"/>
      <c r="AE465" s="39"/>
      <c r="AF465" s="39"/>
      <c r="AG465" s="39"/>
      <c r="AH465" s="34"/>
      <c r="AI465" s="39"/>
      <c r="AJ465" s="39"/>
      <c r="AK465" s="43"/>
      <c r="AL465" s="38"/>
      <c r="AM465" s="40"/>
      <c r="AN465" s="40"/>
      <c r="AO465" s="40"/>
      <c r="AP465" s="40"/>
      <c r="AQ465" s="39"/>
      <c r="AR465" s="39"/>
      <c r="AS465" s="39"/>
      <c r="AT465" s="39"/>
      <c r="AU465" s="39"/>
    </row>
    <row r="466" spans="1:47" s="26" customFormat="1" ht="39" customHeight="1" x14ac:dyDescent="0.25">
      <c r="A466" s="65" t="e">
        <f>VLOOKUP(D466,'Active-Bldg List ref'!$A:$E,4,FALSE)</f>
        <v>#N/A</v>
      </c>
      <c r="B466" s="65" t="e">
        <f>VLOOKUP(D466,'Active-Bldg List ref'!$A:$E,5,FALSE)</f>
        <v>#N/A</v>
      </c>
      <c r="C466" s="65" t="e">
        <f>VLOOKUP(D466,'Active-Bldg List ref'!$A:$B,2,FALSE)</f>
        <v>#N/A</v>
      </c>
      <c r="D466" s="65" t="e">
        <f>INDEX('Active-Bldg List ref'!$A:$A,MATCH(R466,'Active-Bldg List ref'!$C:$C,0))</f>
        <v>#N/A</v>
      </c>
      <c r="E466" s="65" t="e">
        <f>INDEX('Equip Group &amp; Type ref'!D:D,MATCH(U466,'Equip Group &amp; Type ref'!E:E,0))</f>
        <v>#N/A</v>
      </c>
      <c r="F466" s="66" t="e">
        <f>INDEX('Equip Group &amp; Type ref'!F:F,MATCH(V466,'Equip Group &amp; Type ref'!G:G,0))</f>
        <v>#N/A</v>
      </c>
      <c r="G466" s="83"/>
      <c r="H466" s="69" t="e">
        <f>INDEX('Equip Group &amp; Type ref'!$F:$H,MATCH(F466,'Equip Group &amp; Type ref'!$F:$F,0),MATCH(A466,'Equip Group &amp; Type ref'!$2:$2,0))</f>
        <v>#N/A</v>
      </c>
      <c r="I466" s="70" t="e">
        <f>VLOOKUP(F466,'Equip Group &amp; Type ref'!F:H,6,FALSE)</f>
        <v>#N/A</v>
      </c>
      <c r="J466" s="71" t="e">
        <f>CONCATENATE(D466,":",VLOOKUP(F466,'Equip Group &amp; Type ref'!F:G,2,FALSE),":",$W466)</f>
        <v>#N/A</v>
      </c>
      <c r="K466" s="84" t="e">
        <f t="shared" si="17"/>
        <v>#N/A</v>
      </c>
      <c r="L466" s="70" t="e">
        <f>INDEX('MFR_List ref'!$A:$A,MATCH($Z466,'MFR_List ref'!$B:$B,0))</f>
        <v>#N/A</v>
      </c>
      <c r="M466" s="76" t="e">
        <f t="shared" si="16"/>
        <v>#N/A</v>
      </c>
      <c r="N466" s="78"/>
      <c r="O466" s="85"/>
      <c r="P466" s="86"/>
      <c r="Q466" s="74"/>
      <c r="R466" s="35"/>
      <c r="S466" s="36"/>
      <c r="T466" s="98"/>
      <c r="U466" s="37"/>
      <c r="V466" s="37"/>
      <c r="W466" s="38"/>
      <c r="X466" s="38"/>
      <c r="Y466" s="38"/>
      <c r="Z466" s="35"/>
      <c r="AA466" s="40"/>
      <c r="AB466" s="41"/>
      <c r="AC466" s="42"/>
      <c r="AD466" s="34"/>
      <c r="AE466" s="39"/>
      <c r="AF466" s="39"/>
      <c r="AG466" s="39"/>
      <c r="AH466" s="34"/>
      <c r="AI466" s="39"/>
      <c r="AJ466" s="39"/>
      <c r="AK466" s="43"/>
      <c r="AL466" s="38"/>
      <c r="AM466" s="40"/>
      <c r="AN466" s="40"/>
      <c r="AO466" s="40"/>
      <c r="AP466" s="40"/>
      <c r="AQ466" s="39"/>
      <c r="AR466" s="39"/>
      <c r="AS466" s="39"/>
      <c r="AT466" s="39"/>
      <c r="AU466" s="39"/>
    </row>
    <row r="467" spans="1:47" s="26" customFormat="1" ht="39" customHeight="1" x14ac:dyDescent="0.25">
      <c r="A467" s="65" t="e">
        <f>VLOOKUP(D467,'Active-Bldg List ref'!$A:$E,4,FALSE)</f>
        <v>#N/A</v>
      </c>
      <c r="B467" s="65" t="e">
        <f>VLOOKUP(D467,'Active-Bldg List ref'!$A:$E,5,FALSE)</f>
        <v>#N/A</v>
      </c>
      <c r="C467" s="65" t="e">
        <f>VLOOKUP(D467,'Active-Bldg List ref'!$A:$B,2,FALSE)</f>
        <v>#N/A</v>
      </c>
      <c r="D467" s="65" t="e">
        <f>INDEX('Active-Bldg List ref'!$A:$A,MATCH(R467,'Active-Bldg List ref'!$C:$C,0))</f>
        <v>#N/A</v>
      </c>
      <c r="E467" s="65" t="e">
        <f>INDEX('Equip Group &amp; Type ref'!D:D,MATCH(U467,'Equip Group &amp; Type ref'!E:E,0))</f>
        <v>#N/A</v>
      </c>
      <c r="F467" s="66" t="e">
        <f>INDEX('Equip Group &amp; Type ref'!F:F,MATCH(V467,'Equip Group &amp; Type ref'!G:G,0))</f>
        <v>#N/A</v>
      </c>
      <c r="G467" s="83"/>
      <c r="H467" s="69" t="e">
        <f>INDEX('Equip Group &amp; Type ref'!$F:$H,MATCH(F467,'Equip Group &amp; Type ref'!$F:$F,0),MATCH(A467,'Equip Group &amp; Type ref'!$2:$2,0))</f>
        <v>#N/A</v>
      </c>
      <c r="I467" s="70" t="e">
        <f>VLOOKUP(F467,'Equip Group &amp; Type ref'!F:H,6,FALSE)</f>
        <v>#N/A</v>
      </c>
      <c r="J467" s="71" t="e">
        <f>CONCATENATE(D467,":",VLOOKUP(F467,'Equip Group &amp; Type ref'!F:G,2,FALSE),":",$W467)</f>
        <v>#N/A</v>
      </c>
      <c r="K467" s="84" t="e">
        <f t="shared" si="17"/>
        <v>#N/A</v>
      </c>
      <c r="L467" s="70" t="e">
        <f>INDEX('MFR_List ref'!$A:$A,MATCH($Z467,'MFR_List ref'!$B:$B,0))</f>
        <v>#N/A</v>
      </c>
      <c r="M467" s="76" t="e">
        <f t="shared" si="16"/>
        <v>#N/A</v>
      </c>
      <c r="N467" s="78"/>
      <c r="O467" s="85"/>
      <c r="P467" s="86"/>
      <c r="Q467" s="74"/>
      <c r="R467" s="35"/>
      <c r="S467" s="36"/>
      <c r="T467" s="98"/>
      <c r="U467" s="37"/>
      <c r="V467" s="37"/>
      <c r="W467" s="38"/>
      <c r="X467" s="38"/>
      <c r="Y467" s="38"/>
      <c r="Z467" s="35"/>
      <c r="AA467" s="40"/>
      <c r="AB467" s="41"/>
      <c r="AC467" s="42"/>
      <c r="AD467" s="34"/>
      <c r="AE467" s="39"/>
      <c r="AF467" s="39"/>
      <c r="AG467" s="39"/>
      <c r="AH467" s="34"/>
      <c r="AI467" s="39"/>
      <c r="AJ467" s="39"/>
      <c r="AK467" s="43"/>
      <c r="AL467" s="38"/>
      <c r="AM467" s="40"/>
      <c r="AN467" s="40"/>
      <c r="AO467" s="40"/>
      <c r="AP467" s="40"/>
      <c r="AQ467" s="39"/>
      <c r="AR467" s="39"/>
      <c r="AS467" s="39"/>
      <c r="AT467" s="39"/>
      <c r="AU467" s="39"/>
    </row>
    <row r="468" spans="1:47" s="26" customFormat="1" ht="39" customHeight="1" x14ac:dyDescent="0.25">
      <c r="A468" s="65" t="e">
        <f>VLOOKUP(D468,'Active-Bldg List ref'!$A:$E,4,FALSE)</f>
        <v>#N/A</v>
      </c>
      <c r="B468" s="65" t="e">
        <f>VLOOKUP(D468,'Active-Bldg List ref'!$A:$E,5,FALSE)</f>
        <v>#N/A</v>
      </c>
      <c r="C468" s="65" t="e">
        <f>VLOOKUP(D468,'Active-Bldg List ref'!$A:$B,2,FALSE)</f>
        <v>#N/A</v>
      </c>
      <c r="D468" s="65" t="e">
        <f>INDEX('Active-Bldg List ref'!$A:$A,MATCH(R468,'Active-Bldg List ref'!$C:$C,0))</f>
        <v>#N/A</v>
      </c>
      <c r="E468" s="65" t="e">
        <f>INDEX('Equip Group &amp; Type ref'!D:D,MATCH(U468,'Equip Group &amp; Type ref'!E:E,0))</f>
        <v>#N/A</v>
      </c>
      <c r="F468" s="66" t="e">
        <f>INDEX('Equip Group &amp; Type ref'!F:F,MATCH(V468,'Equip Group &amp; Type ref'!G:G,0))</f>
        <v>#N/A</v>
      </c>
      <c r="G468" s="83"/>
      <c r="H468" s="69" t="e">
        <f>INDEX('Equip Group &amp; Type ref'!$F:$H,MATCH(F468,'Equip Group &amp; Type ref'!$F:$F,0),MATCH(A468,'Equip Group &amp; Type ref'!$2:$2,0))</f>
        <v>#N/A</v>
      </c>
      <c r="I468" s="70" t="e">
        <f>VLOOKUP(F468,'Equip Group &amp; Type ref'!F:H,6,FALSE)</f>
        <v>#N/A</v>
      </c>
      <c r="J468" s="71" t="e">
        <f>CONCATENATE(D468,":",VLOOKUP(F468,'Equip Group &amp; Type ref'!F:G,2,FALSE),":",$W468)</f>
        <v>#N/A</v>
      </c>
      <c r="K468" s="84" t="e">
        <f t="shared" si="17"/>
        <v>#N/A</v>
      </c>
      <c r="L468" s="70" t="e">
        <f>INDEX('MFR_List ref'!$A:$A,MATCH($Z468,'MFR_List ref'!$B:$B,0))</f>
        <v>#N/A</v>
      </c>
      <c r="M468" s="76" t="e">
        <f t="shared" si="16"/>
        <v>#N/A</v>
      </c>
      <c r="N468" s="78"/>
      <c r="O468" s="85"/>
      <c r="P468" s="86"/>
      <c r="Q468" s="74"/>
      <c r="R468" s="35"/>
      <c r="S468" s="36"/>
      <c r="T468" s="98"/>
      <c r="U468" s="37"/>
      <c r="V468" s="37"/>
      <c r="W468" s="38"/>
      <c r="X468" s="38"/>
      <c r="Y468" s="38"/>
      <c r="Z468" s="35"/>
      <c r="AA468" s="40"/>
      <c r="AB468" s="41"/>
      <c r="AC468" s="42"/>
      <c r="AD468" s="34"/>
      <c r="AE468" s="39"/>
      <c r="AF468" s="39"/>
      <c r="AG468" s="39"/>
      <c r="AH468" s="34"/>
      <c r="AI468" s="39"/>
      <c r="AJ468" s="39"/>
      <c r="AK468" s="43"/>
      <c r="AL468" s="38"/>
      <c r="AM468" s="40"/>
      <c r="AN468" s="40"/>
      <c r="AO468" s="40"/>
      <c r="AP468" s="40"/>
      <c r="AQ468" s="39"/>
      <c r="AR468" s="39"/>
      <c r="AS468" s="39"/>
      <c r="AT468" s="39"/>
      <c r="AU468" s="39"/>
    </row>
    <row r="469" spans="1:47" s="26" customFormat="1" ht="39" customHeight="1" x14ac:dyDescent="0.25">
      <c r="A469" s="65" t="e">
        <f>VLOOKUP(D469,'Active-Bldg List ref'!$A:$E,4,FALSE)</f>
        <v>#N/A</v>
      </c>
      <c r="B469" s="65" t="e">
        <f>VLOOKUP(D469,'Active-Bldg List ref'!$A:$E,5,FALSE)</f>
        <v>#N/A</v>
      </c>
      <c r="C469" s="65" t="e">
        <f>VLOOKUP(D469,'Active-Bldg List ref'!$A:$B,2,FALSE)</f>
        <v>#N/A</v>
      </c>
      <c r="D469" s="65" t="e">
        <f>INDEX('Active-Bldg List ref'!$A:$A,MATCH(R469,'Active-Bldg List ref'!$C:$C,0))</f>
        <v>#N/A</v>
      </c>
      <c r="E469" s="65" t="e">
        <f>INDEX('Equip Group &amp; Type ref'!D:D,MATCH(U469,'Equip Group &amp; Type ref'!E:E,0))</f>
        <v>#N/A</v>
      </c>
      <c r="F469" s="66" t="e">
        <f>INDEX('Equip Group &amp; Type ref'!F:F,MATCH(V469,'Equip Group &amp; Type ref'!G:G,0))</f>
        <v>#N/A</v>
      </c>
      <c r="G469" s="83"/>
      <c r="H469" s="69" t="e">
        <f>INDEX('Equip Group &amp; Type ref'!$F:$H,MATCH(F469,'Equip Group &amp; Type ref'!$F:$F,0),MATCH(A469,'Equip Group &amp; Type ref'!$2:$2,0))</f>
        <v>#N/A</v>
      </c>
      <c r="I469" s="70" t="e">
        <f>VLOOKUP(F469,'Equip Group &amp; Type ref'!F:H,6,FALSE)</f>
        <v>#N/A</v>
      </c>
      <c r="J469" s="71" t="e">
        <f>CONCATENATE(D469,":",VLOOKUP(F469,'Equip Group &amp; Type ref'!F:G,2,FALSE),":",$W469)</f>
        <v>#N/A</v>
      </c>
      <c r="K469" s="84" t="e">
        <f t="shared" si="17"/>
        <v>#N/A</v>
      </c>
      <c r="L469" s="70" t="e">
        <f>INDEX('MFR_List ref'!$A:$A,MATCH($Z469,'MFR_List ref'!$B:$B,0))</f>
        <v>#N/A</v>
      </c>
      <c r="M469" s="76" t="e">
        <f t="shared" si="16"/>
        <v>#N/A</v>
      </c>
      <c r="N469" s="78"/>
      <c r="O469" s="85"/>
      <c r="P469" s="86"/>
      <c r="Q469" s="74"/>
      <c r="R469" s="35"/>
      <c r="S469" s="36"/>
      <c r="T469" s="98"/>
      <c r="U469" s="37"/>
      <c r="V469" s="37"/>
      <c r="W469" s="38"/>
      <c r="X469" s="38"/>
      <c r="Y469" s="38"/>
      <c r="Z469" s="35"/>
      <c r="AA469" s="40"/>
      <c r="AB469" s="41"/>
      <c r="AC469" s="42"/>
      <c r="AD469" s="34"/>
      <c r="AE469" s="39"/>
      <c r="AF469" s="39"/>
      <c r="AG469" s="39"/>
      <c r="AH469" s="34"/>
      <c r="AI469" s="39"/>
      <c r="AJ469" s="39"/>
      <c r="AK469" s="43"/>
      <c r="AL469" s="38"/>
      <c r="AM469" s="40"/>
      <c r="AN469" s="40"/>
      <c r="AO469" s="40"/>
      <c r="AP469" s="40"/>
      <c r="AQ469" s="39"/>
      <c r="AR469" s="39"/>
      <c r="AS469" s="39"/>
      <c r="AT469" s="39"/>
      <c r="AU469" s="39"/>
    </row>
    <row r="470" spans="1:47" s="26" customFormat="1" ht="39" customHeight="1" x14ac:dyDescent="0.25">
      <c r="A470" s="65" t="e">
        <f>VLOOKUP(D470,'Active-Bldg List ref'!$A:$E,4,FALSE)</f>
        <v>#N/A</v>
      </c>
      <c r="B470" s="65" t="e">
        <f>VLOOKUP(D470,'Active-Bldg List ref'!$A:$E,5,FALSE)</f>
        <v>#N/A</v>
      </c>
      <c r="C470" s="65" t="e">
        <f>VLOOKUP(D470,'Active-Bldg List ref'!$A:$B,2,FALSE)</f>
        <v>#N/A</v>
      </c>
      <c r="D470" s="65" t="e">
        <f>INDEX('Active-Bldg List ref'!$A:$A,MATCH(R470,'Active-Bldg List ref'!$C:$C,0))</f>
        <v>#N/A</v>
      </c>
      <c r="E470" s="65" t="e">
        <f>INDEX('Equip Group &amp; Type ref'!D:D,MATCH(U470,'Equip Group &amp; Type ref'!E:E,0))</f>
        <v>#N/A</v>
      </c>
      <c r="F470" s="66" t="e">
        <f>INDEX('Equip Group &amp; Type ref'!F:F,MATCH(V470,'Equip Group &amp; Type ref'!G:G,0))</f>
        <v>#N/A</v>
      </c>
      <c r="G470" s="83"/>
      <c r="H470" s="69" t="e">
        <f>INDEX('Equip Group &amp; Type ref'!$F:$H,MATCH(F470,'Equip Group &amp; Type ref'!$F:$F,0),MATCH(A470,'Equip Group &amp; Type ref'!$2:$2,0))</f>
        <v>#N/A</v>
      </c>
      <c r="I470" s="70" t="e">
        <f>VLOOKUP(F470,'Equip Group &amp; Type ref'!F:H,6,FALSE)</f>
        <v>#N/A</v>
      </c>
      <c r="J470" s="71" t="e">
        <f>CONCATENATE(D470,":",VLOOKUP(F470,'Equip Group &amp; Type ref'!F:G,2,FALSE),":",$W470)</f>
        <v>#N/A</v>
      </c>
      <c r="K470" s="84" t="e">
        <f t="shared" si="17"/>
        <v>#N/A</v>
      </c>
      <c r="L470" s="70" t="e">
        <f>INDEX('MFR_List ref'!$A:$A,MATCH($Z470,'MFR_List ref'!$B:$B,0))</f>
        <v>#N/A</v>
      </c>
      <c r="M470" s="76" t="e">
        <f t="shared" si="16"/>
        <v>#N/A</v>
      </c>
      <c r="N470" s="78"/>
      <c r="O470" s="85"/>
      <c r="P470" s="86"/>
      <c r="Q470" s="74"/>
      <c r="R470" s="35"/>
      <c r="S470" s="36"/>
      <c r="T470" s="98"/>
      <c r="U470" s="37"/>
      <c r="V470" s="37"/>
      <c r="W470" s="38"/>
      <c r="X470" s="38"/>
      <c r="Y470" s="38"/>
      <c r="Z470" s="35"/>
      <c r="AA470" s="40"/>
      <c r="AB470" s="41"/>
      <c r="AC470" s="42"/>
      <c r="AD470" s="34"/>
      <c r="AE470" s="39"/>
      <c r="AF470" s="39"/>
      <c r="AG470" s="39"/>
      <c r="AH470" s="34"/>
      <c r="AI470" s="39"/>
      <c r="AJ470" s="39"/>
      <c r="AK470" s="43"/>
      <c r="AL470" s="38"/>
      <c r="AM470" s="40"/>
      <c r="AN470" s="40"/>
      <c r="AO470" s="40"/>
      <c r="AP470" s="40"/>
      <c r="AQ470" s="39"/>
      <c r="AR470" s="39"/>
      <c r="AS470" s="39"/>
      <c r="AT470" s="39"/>
      <c r="AU470" s="39"/>
    </row>
    <row r="471" spans="1:47" s="26" customFormat="1" ht="39" customHeight="1" x14ac:dyDescent="0.25">
      <c r="A471" s="65" t="e">
        <f>VLOOKUP(D471,'Active-Bldg List ref'!$A:$E,4,FALSE)</f>
        <v>#N/A</v>
      </c>
      <c r="B471" s="65" t="e">
        <f>VLOOKUP(D471,'Active-Bldg List ref'!$A:$E,5,FALSE)</f>
        <v>#N/A</v>
      </c>
      <c r="C471" s="65" t="e">
        <f>VLOOKUP(D471,'Active-Bldg List ref'!$A:$B,2,FALSE)</f>
        <v>#N/A</v>
      </c>
      <c r="D471" s="65" t="e">
        <f>INDEX('Active-Bldg List ref'!$A:$A,MATCH(R471,'Active-Bldg List ref'!$C:$C,0))</f>
        <v>#N/A</v>
      </c>
      <c r="E471" s="65" t="e">
        <f>INDEX('Equip Group &amp; Type ref'!D:D,MATCH(U471,'Equip Group &amp; Type ref'!E:E,0))</f>
        <v>#N/A</v>
      </c>
      <c r="F471" s="66" t="e">
        <f>INDEX('Equip Group &amp; Type ref'!F:F,MATCH(V471,'Equip Group &amp; Type ref'!G:G,0))</f>
        <v>#N/A</v>
      </c>
      <c r="G471" s="83"/>
      <c r="H471" s="69" t="e">
        <f>INDEX('Equip Group &amp; Type ref'!$F:$H,MATCH(F471,'Equip Group &amp; Type ref'!$F:$F,0),MATCH(A471,'Equip Group &amp; Type ref'!$2:$2,0))</f>
        <v>#N/A</v>
      </c>
      <c r="I471" s="70" t="e">
        <f>VLOOKUP(F471,'Equip Group &amp; Type ref'!F:H,6,FALSE)</f>
        <v>#N/A</v>
      </c>
      <c r="J471" s="71" t="e">
        <f>CONCATENATE(D471,":",VLOOKUP(F471,'Equip Group &amp; Type ref'!F:G,2,FALSE),":",$W471)</f>
        <v>#N/A</v>
      </c>
      <c r="K471" s="84" t="e">
        <f t="shared" si="17"/>
        <v>#N/A</v>
      </c>
      <c r="L471" s="70" t="e">
        <f>INDEX('MFR_List ref'!$A:$A,MATCH($Z471,'MFR_List ref'!$B:$B,0))</f>
        <v>#N/A</v>
      </c>
      <c r="M471" s="76" t="e">
        <f t="shared" si="16"/>
        <v>#N/A</v>
      </c>
      <c r="N471" s="78"/>
      <c r="O471" s="85"/>
      <c r="P471" s="86"/>
      <c r="Q471" s="74"/>
      <c r="R471" s="35"/>
      <c r="S471" s="36"/>
      <c r="T471" s="98"/>
      <c r="U471" s="37"/>
      <c r="V471" s="37"/>
      <c r="W471" s="38"/>
      <c r="X471" s="38"/>
      <c r="Y471" s="38"/>
      <c r="Z471" s="35"/>
      <c r="AA471" s="40"/>
      <c r="AB471" s="41"/>
      <c r="AC471" s="42"/>
      <c r="AD471" s="34"/>
      <c r="AE471" s="39"/>
      <c r="AF471" s="39"/>
      <c r="AG471" s="39"/>
      <c r="AH471" s="34"/>
      <c r="AI471" s="39"/>
      <c r="AJ471" s="39"/>
      <c r="AK471" s="43"/>
      <c r="AL471" s="38"/>
      <c r="AM471" s="40"/>
      <c r="AN471" s="40"/>
      <c r="AO471" s="40"/>
      <c r="AP471" s="40"/>
      <c r="AQ471" s="39"/>
      <c r="AR471" s="39"/>
      <c r="AS471" s="39"/>
      <c r="AT471" s="39"/>
      <c r="AU471" s="39"/>
    </row>
    <row r="472" spans="1:47" s="26" customFormat="1" ht="39" customHeight="1" x14ac:dyDescent="0.25">
      <c r="A472" s="65" t="e">
        <f>VLOOKUP(D472,'Active-Bldg List ref'!$A:$E,4,FALSE)</f>
        <v>#N/A</v>
      </c>
      <c r="B472" s="65" t="e">
        <f>VLOOKUP(D472,'Active-Bldg List ref'!$A:$E,5,FALSE)</f>
        <v>#N/A</v>
      </c>
      <c r="C472" s="65" t="e">
        <f>VLOOKUP(D472,'Active-Bldg List ref'!$A:$B,2,FALSE)</f>
        <v>#N/A</v>
      </c>
      <c r="D472" s="65" t="e">
        <f>INDEX('Active-Bldg List ref'!$A:$A,MATCH(R472,'Active-Bldg List ref'!$C:$C,0))</f>
        <v>#N/A</v>
      </c>
      <c r="E472" s="65" t="e">
        <f>INDEX('Equip Group &amp; Type ref'!D:D,MATCH(U472,'Equip Group &amp; Type ref'!E:E,0))</f>
        <v>#N/A</v>
      </c>
      <c r="F472" s="66" t="e">
        <f>INDEX('Equip Group &amp; Type ref'!F:F,MATCH(V472,'Equip Group &amp; Type ref'!G:G,0))</f>
        <v>#N/A</v>
      </c>
      <c r="G472" s="83"/>
      <c r="H472" s="69" t="e">
        <f>INDEX('Equip Group &amp; Type ref'!$F:$H,MATCH(F472,'Equip Group &amp; Type ref'!$F:$F,0),MATCH(A472,'Equip Group &amp; Type ref'!$2:$2,0))</f>
        <v>#N/A</v>
      </c>
      <c r="I472" s="70" t="e">
        <f>VLOOKUP(F472,'Equip Group &amp; Type ref'!F:H,6,FALSE)</f>
        <v>#N/A</v>
      </c>
      <c r="J472" s="71" t="e">
        <f>CONCATENATE(D472,":",VLOOKUP(F472,'Equip Group &amp; Type ref'!F:G,2,FALSE),":",$W472)</f>
        <v>#N/A</v>
      </c>
      <c r="K472" s="84" t="e">
        <f t="shared" si="17"/>
        <v>#N/A</v>
      </c>
      <c r="L472" s="70" t="e">
        <f>INDEX('MFR_List ref'!$A:$A,MATCH($Z472,'MFR_List ref'!$B:$B,0))</f>
        <v>#N/A</v>
      </c>
      <c r="M472" s="76" t="e">
        <f t="shared" si="16"/>
        <v>#N/A</v>
      </c>
      <c r="N472" s="78"/>
      <c r="O472" s="85"/>
      <c r="P472" s="86"/>
      <c r="Q472" s="74"/>
      <c r="R472" s="35"/>
      <c r="S472" s="36"/>
      <c r="T472" s="98"/>
      <c r="U472" s="37"/>
      <c r="V472" s="37"/>
      <c r="W472" s="38"/>
      <c r="X472" s="38"/>
      <c r="Y472" s="38"/>
      <c r="Z472" s="35"/>
      <c r="AA472" s="40"/>
      <c r="AB472" s="41"/>
      <c r="AC472" s="42"/>
      <c r="AD472" s="34"/>
      <c r="AE472" s="39"/>
      <c r="AF472" s="39"/>
      <c r="AG472" s="39"/>
      <c r="AH472" s="34"/>
      <c r="AI472" s="39"/>
      <c r="AJ472" s="39"/>
      <c r="AK472" s="43"/>
      <c r="AL472" s="38"/>
      <c r="AM472" s="40"/>
      <c r="AN472" s="40"/>
      <c r="AO472" s="40"/>
      <c r="AP472" s="40"/>
      <c r="AQ472" s="39"/>
      <c r="AR472" s="39"/>
      <c r="AS472" s="39"/>
      <c r="AT472" s="39"/>
      <c r="AU472" s="39"/>
    </row>
    <row r="473" spans="1:47" s="26" customFormat="1" ht="39" customHeight="1" x14ac:dyDescent="0.25">
      <c r="A473" s="65" t="e">
        <f>VLOOKUP(D473,'Active-Bldg List ref'!$A:$E,4,FALSE)</f>
        <v>#N/A</v>
      </c>
      <c r="B473" s="65" t="e">
        <f>VLOOKUP(D473,'Active-Bldg List ref'!$A:$E,5,FALSE)</f>
        <v>#N/A</v>
      </c>
      <c r="C473" s="65" t="e">
        <f>VLOOKUP(D473,'Active-Bldg List ref'!$A:$B,2,FALSE)</f>
        <v>#N/A</v>
      </c>
      <c r="D473" s="65" t="e">
        <f>INDEX('Active-Bldg List ref'!$A:$A,MATCH(R473,'Active-Bldg List ref'!$C:$C,0))</f>
        <v>#N/A</v>
      </c>
      <c r="E473" s="65" t="e">
        <f>INDEX('Equip Group &amp; Type ref'!D:D,MATCH(U473,'Equip Group &amp; Type ref'!E:E,0))</f>
        <v>#N/A</v>
      </c>
      <c r="F473" s="66" t="e">
        <f>INDEX('Equip Group &amp; Type ref'!F:F,MATCH(V473,'Equip Group &amp; Type ref'!G:G,0))</f>
        <v>#N/A</v>
      </c>
      <c r="G473" s="83"/>
      <c r="H473" s="69" t="e">
        <f>INDEX('Equip Group &amp; Type ref'!$F:$H,MATCH(F473,'Equip Group &amp; Type ref'!$F:$F,0),MATCH(A473,'Equip Group &amp; Type ref'!$2:$2,0))</f>
        <v>#N/A</v>
      </c>
      <c r="I473" s="70" t="e">
        <f>VLOOKUP(F473,'Equip Group &amp; Type ref'!F:H,6,FALSE)</f>
        <v>#N/A</v>
      </c>
      <c r="J473" s="71" t="e">
        <f>CONCATENATE(D473,":",VLOOKUP(F473,'Equip Group &amp; Type ref'!F:G,2,FALSE),":",$W473)</f>
        <v>#N/A</v>
      </c>
      <c r="K473" s="84" t="e">
        <f t="shared" si="17"/>
        <v>#N/A</v>
      </c>
      <c r="L473" s="70" t="e">
        <f>INDEX('MFR_List ref'!$A:$A,MATCH($Z473,'MFR_List ref'!$B:$B,0))</f>
        <v>#N/A</v>
      </c>
      <c r="M473" s="76" t="e">
        <f t="shared" si="16"/>
        <v>#N/A</v>
      </c>
      <c r="N473" s="78"/>
      <c r="O473" s="85"/>
      <c r="P473" s="86"/>
      <c r="Q473" s="74"/>
      <c r="R473" s="35"/>
      <c r="S473" s="36"/>
      <c r="T473" s="98"/>
      <c r="U473" s="37"/>
      <c r="V473" s="37"/>
      <c r="W473" s="38"/>
      <c r="X473" s="38"/>
      <c r="Y473" s="38"/>
      <c r="Z473" s="35"/>
      <c r="AA473" s="40"/>
      <c r="AB473" s="41"/>
      <c r="AC473" s="42"/>
      <c r="AD473" s="34"/>
      <c r="AE473" s="39"/>
      <c r="AF473" s="39"/>
      <c r="AG473" s="39"/>
      <c r="AH473" s="34"/>
      <c r="AI473" s="39"/>
      <c r="AJ473" s="39"/>
      <c r="AK473" s="43"/>
      <c r="AL473" s="38"/>
      <c r="AM473" s="40"/>
      <c r="AN473" s="40"/>
      <c r="AO473" s="40"/>
      <c r="AP473" s="40"/>
      <c r="AQ473" s="39"/>
      <c r="AR473" s="39"/>
      <c r="AS473" s="39"/>
      <c r="AT473" s="39"/>
      <c r="AU473" s="39"/>
    </row>
    <row r="474" spans="1:47" s="26" customFormat="1" ht="39" customHeight="1" x14ac:dyDescent="0.25">
      <c r="A474" s="65" t="e">
        <f>VLOOKUP(D474,'Active-Bldg List ref'!$A:$E,4,FALSE)</f>
        <v>#N/A</v>
      </c>
      <c r="B474" s="65" t="e">
        <f>VLOOKUP(D474,'Active-Bldg List ref'!$A:$E,5,FALSE)</f>
        <v>#N/A</v>
      </c>
      <c r="C474" s="65" t="e">
        <f>VLOOKUP(D474,'Active-Bldg List ref'!$A:$B,2,FALSE)</f>
        <v>#N/A</v>
      </c>
      <c r="D474" s="65" t="e">
        <f>INDEX('Active-Bldg List ref'!$A:$A,MATCH(R474,'Active-Bldg List ref'!$C:$C,0))</f>
        <v>#N/A</v>
      </c>
      <c r="E474" s="65" t="e">
        <f>INDEX('Equip Group &amp; Type ref'!D:D,MATCH(U474,'Equip Group &amp; Type ref'!E:E,0))</f>
        <v>#N/A</v>
      </c>
      <c r="F474" s="66" t="e">
        <f>INDEX('Equip Group &amp; Type ref'!F:F,MATCH(V474,'Equip Group &amp; Type ref'!G:G,0))</f>
        <v>#N/A</v>
      </c>
      <c r="G474" s="83"/>
      <c r="H474" s="69" t="e">
        <f>INDEX('Equip Group &amp; Type ref'!$F:$H,MATCH(F474,'Equip Group &amp; Type ref'!$F:$F,0),MATCH(A474,'Equip Group &amp; Type ref'!$2:$2,0))</f>
        <v>#N/A</v>
      </c>
      <c r="I474" s="70" t="e">
        <f>VLOOKUP(F474,'Equip Group &amp; Type ref'!F:H,6,FALSE)</f>
        <v>#N/A</v>
      </c>
      <c r="J474" s="71" t="e">
        <f>CONCATENATE(D474,":",VLOOKUP(F474,'Equip Group &amp; Type ref'!F:G,2,FALSE),":",$W474)</f>
        <v>#N/A</v>
      </c>
      <c r="K474" s="84" t="e">
        <f t="shared" si="17"/>
        <v>#N/A</v>
      </c>
      <c r="L474" s="70" t="e">
        <f>INDEX('MFR_List ref'!$A:$A,MATCH($Z474,'MFR_List ref'!$B:$B,0))</f>
        <v>#N/A</v>
      </c>
      <c r="M474" s="76" t="e">
        <f t="shared" si="16"/>
        <v>#N/A</v>
      </c>
      <c r="N474" s="78"/>
      <c r="O474" s="85"/>
      <c r="P474" s="86"/>
      <c r="Q474" s="74"/>
      <c r="R474" s="35"/>
      <c r="S474" s="36"/>
      <c r="T474" s="98"/>
      <c r="U474" s="37"/>
      <c r="V474" s="37"/>
      <c r="W474" s="38"/>
      <c r="X474" s="38"/>
      <c r="Y474" s="38"/>
      <c r="Z474" s="35"/>
      <c r="AA474" s="40"/>
      <c r="AB474" s="41"/>
      <c r="AC474" s="42"/>
      <c r="AD474" s="34"/>
      <c r="AE474" s="39"/>
      <c r="AF474" s="39"/>
      <c r="AG474" s="39"/>
      <c r="AH474" s="34"/>
      <c r="AI474" s="39"/>
      <c r="AJ474" s="39"/>
      <c r="AK474" s="43"/>
      <c r="AL474" s="38"/>
      <c r="AM474" s="40"/>
      <c r="AN474" s="40"/>
      <c r="AO474" s="40"/>
      <c r="AP474" s="40"/>
      <c r="AQ474" s="39"/>
      <c r="AR474" s="39"/>
      <c r="AS474" s="39"/>
      <c r="AT474" s="39"/>
      <c r="AU474" s="39"/>
    </row>
    <row r="475" spans="1:47" s="26" customFormat="1" ht="39" customHeight="1" x14ac:dyDescent="0.25">
      <c r="A475" s="65" t="e">
        <f>VLOOKUP(D475,'Active-Bldg List ref'!$A:$E,4,FALSE)</f>
        <v>#N/A</v>
      </c>
      <c r="B475" s="65" t="e">
        <f>VLOOKUP(D475,'Active-Bldg List ref'!$A:$E,5,FALSE)</f>
        <v>#N/A</v>
      </c>
      <c r="C475" s="65" t="e">
        <f>VLOOKUP(D475,'Active-Bldg List ref'!$A:$B,2,FALSE)</f>
        <v>#N/A</v>
      </c>
      <c r="D475" s="65" t="e">
        <f>INDEX('Active-Bldg List ref'!$A:$A,MATCH(R475,'Active-Bldg List ref'!$C:$C,0))</f>
        <v>#N/A</v>
      </c>
      <c r="E475" s="65" t="e">
        <f>INDEX('Equip Group &amp; Type ref'!D:D,MATCH(U475,'Equip Group &amp; Type ref'!E:E,0))</f>
        <v>#N/A</v>
      </c>
      <c r="F475" s="66" t="e">
        <f>INDEX('Equip Group &amp; Type ref'!F:F,MATCH(V475,'Equip Group &amp; Type ref'!G:G,0))</f>
        <v>#N/A</v>
      </c>
      <c r="G475" s="83"/>
      <c r="H475" s="69" t="e">
        <f>INDEX('Equip Group &amp; Type ref'!$F:$H,MATCH(F475,'Equip Group &amp; Type ref'!$F:$F,0),MATCH(A475,'Equip Group &amp; Type ref'!$2:$2,0))</f>
        <v>#N/A</v>
      </c>
      <c r="I475" s="70" t="e">
        <f>VLOOKUP(F475,'Equip Group &amp; Type ref'!F:H,6,FALSE)</f>
        <v>#N/A</v>
      </c>
      <c r="J475" s="71" t="e">
        <f>CONCATENATE(D475,":",VLOOKUP(F475,'Equip Group &amp; Type ref'!F:G,2,FALSE),":",$W475)</f>
        <v>#N/A</v>
      </c>
      <c r="K475" s="84" t="e">
        <f t="shared" si="17"/>
        <v>#N/A</v>
      </c>
      <c r="L475" s="70" t="e">
        <f>INDEX('MFR_List ref'!$A:$A,MATCH($Z475,'MFR_List ref'!$B:$B,0))</f>
        <v>#N/A</v>
      </c>
      <c r="M475" s="76" t="e">
        <f t="shared" si="16"/>
        <v>#N/A</v>
      </c>
      <c r="N475" s="78"/>
      <c r="O475" s="85"/>
      <c r="P475" s="86"/>
      <c r="Q475" s="74"/>
      <c r="R475" s="35"/>
      <c r="S475" s="36"/>
      <c r="T475" s="98"/>
      <c r="U475" s="37"/>
      <c r="V475" s="37"/>
      <c r="W475" s="38"/>
      <c r="X475" s="38"/>
      <c r="Y475" s="38"/>
      <c r="Z475" s="35"/>
      <c r="AA475" s="40"/>
      <c r="AB475" s="41"/>
      <c r="AC475" s="42"/>
      <c r="AD475" s="34"/>
      <c r="AE475" s="39"/>
      <c r="AF475" s="39"/>
      <c r="AG475" s="39"/>
      <c r="AH475" s="34"/>
      <c r="AI475" s="39"/>
      <c r="AJ475" s="39"/>
      <c r="AK475" s="43"/>
      <c r="AL475" s="38"/>
      <c r="AM475" s="40"/>
      <c r="AN475" s="40"/>
      <c r="AO475" s="40"/>
      <c r="AP475" s="40"/>
      <c r="AQ475" s="39"/>
      <c r="AR475" s="39"/>
      <c r="AS475" s="39"/>
      <c r="AT475" s="39"/>
      <c r="AU475" s="39"/>
    </row>
    <row r="476" spans="1:47" s="26" customFormat="1" ht="39" customHeight="1" x14ac:dyDescent="0.25">
      <c r="A476" s="65" t="e">
        <f>VLOOKUP(D476,'Active-Bldg List ref'!$A:$E,4,FALSE)</f>
        <v>#N/A</v>
      </c>
      <c r="B476" s="65" t="e">
        <f>VLOOKUP(D476,'Active-Bldg List ref'!$A:$E,5,FALSE)</f>
        <v>#N/A</v>
      </c>
      <c r="C476" s="65" t="e">
        <f>VLOOKUP(D476,'Active-Bldg List ref'!$A:$B,2,FALSE)</f>
        <v>#N/A</v>
      </c>
      <c r="D476" s="65" t="e">
        <f>INDEX('Active-Bldg List ref'!$A:$A,MATCH(R476,'Active-Bldg List ref'!$C:$C,0))</f>
        <v>#N/A</v>
      </c>
      <c r="E476" s="65" t="e">
        <f>INDEX('Equip Group &amp; Type ref'!D:D,MATCH(U476,'Equip Group &amp; Type ref'!E:E,0))</f>
        <v>#N/A</v>
      </c>
      <c r="F476" s="66" t="e">
        <f>INDEX('Equip Group &amp; Type ref'!F:F,MATCH(V476,'Equip Group &amp; Type ref'!G:G,0))</f>
        <v>#N/A</v>
      </c>
      <c r="G476" s="83"/>
      <c r="H476" s="69" t="e">
        <f>INDEX('Equip Group &amp; Type ref'!$F:$H,MATCH(F476,'Equip Group &amp; Type ref'!$F:$F,0),MATCH(A476,'Equip Group &amp; Type ref'!$2:$2,0))</f>
        <v>#N/A</v>
      </c>
      <c r="I476" s="70" t="e">
        <f>VLOOKUP(F476,'Equip Group &amp; Type ref'!F:H,6,FALSE)</f>
        <v>#N/A</v>
      </c>
      <c r="J476" s="71" t="e">
        <f>CONCATENATE(D476,":",VLOOKUP(F476,'Equip Group &amp; Type ref'!F:G,2,FALSE),":",$W476)</f>
        <v>#N/A</v>
      </c>
      <c r="K476" s="84" t="e">
        <f t="shared" si="17"/>
        <v>#N/A</v>
      </c>
      <c r="L476" s="70" t="e">
        <f>INDEX('MFR_List ref'!$A:$A,MATCH($Z476,'MFR_List ref'!$B:$B,0))</f>
        <v>#N/A</v>
      </c>
      <c r="M476" s="76" t="e">
        <f t="shared" si="16"/>
        <v>#N/A</v>
      </c>
      <c r="N476" s="78"/>
      <c r="O476" s="85"/>
      <c r="P476" s="86"/>
      <c r="Q476" s="74"/>
      <c r="R476" s="35"/>
      <c r="S476" s="36"/>
      <c r="T476" s="98"/>
      <c r="U476" s="37"/>
      <c r="V476" s="37"/>
      <c r="W476" s="38"/>
      <c r="X476" s="38"/>
      <c r="Y476" s="38"/>
      <c r="Z476" s="35"/>
      <c r="AA476" s="40"/>
      <c r="AB476" s="41"/>
      <c r="AC476" s="42"/>
      <c r="AD476" s="34"/>
      <c r="AE476" s="39"/>
      <c r="AF476" s="39"/>
      <c r="AG476" s="39"/>
      <c r="AH476" s="34"/>
      <c r="AI476" s="39"/>
      <c r="AJ476" s="39"/>
      <c r="AK476" s="43"/>
      <c r="AL476" s="38"/>
      <c r="AM476" s="40"/>
      <c r="AN476" s="40"/>
      <c r="AO476" s="40"/>
      <c r="AP476" s="40"/>
      <c r="AQ476" s="39"/>
      <c r="AR476" s="39"/>
      <c r="AS476" s="39"/>
      <c r="AT476" s="39"/>
      <c r="AU476" s="39"/>
    </row>
    <row r="477" spans="1:47" s="26" customFormat="1" ht="39" customHeight="1" x14ac:dyDescent="0.25">
      <c r="A477" s="65" t="e">
        <f>VLOOKUP(D477,'Active-Bldg List ref'!$A:$E,4,FALSE)</f>
        <v>#N/A</v>
      </c>
      <c r="B477" s="65" t="e">
        <f>VLOOKUP(D477,'Active-Bldg List ref'!$A:$E,5,FALSE)</f>
        <v>#N/A</v>
      </c>
      <c r="C477" s="65" t="e">
        <f>VLOOKUP(D477,'Active-Bldg List ref'!$A:$B,2,FALSE)</f>
        <v>#N/A</v>
      </c>
      <c r="D477" s="65" t="e">
        <f>INDEX('Active-Bldg List ref'!$A:$A,MATCH(R477,'Active-Bldg List ref'!$C:$C,0))</f>
        <v>#N/A</v>
      </c>
      <c r="E477" s="65" t="e">
        <f>INDEX('Equip Group &amp; Type ref'!D:D,MATCH(U477,'Equip Group &amp; Type ref'!E:E,0))</f>
        <v>#N/A</v>
      </c>
      <c r="F477" s="66" t="e">
        <f>INDEX('Equip Group &amp; Type ref'!F:F,MATCH(V477,'Equip Group &amp; Type ref'!G:G,0))</f>
        <v>#N/A</v>
      </c>
      <c r="G477" s="83"/>
      <c r="H477" s="69" t="e">
        <f>INDEX('Equip Group &amp; Type ref'!$F:$H,MATCH(F477,'Equip Group &amp; Type ref'!$F:$F,0),MATCH(A477,'Equip Group &amp; Type ref'!$2:$2,0))</f>
        <v>#N/A</v>
      </c>
      <c r="I477" s="70" t="e">
        <f>VLOOKUP(F477,'Equip Group &amp; Type ref'!F:H,6,FALSE)</f>
        <v>#N/A</v>
      </c>
      <c r="J477" s="71" t="e">
        <f>CONCATENATE(D477,":",VLOOKUP(F477,'Equip Group &amp; Type ref'!F:G,2,FALSE),":",$W477)</f>
        <v>#N/A</v>
      </c>
      <c r="K477" s="84" t="e">
        <f t="shared" si="17"/>
        <v>#N/A</v>
      </c>
      <c r="L477" s="70" t="e">
        <f>INDEX('MFR_List ref'!$A:$A,MATCH($Z477,'MFR_List ref'!$B:$B,0))</f>
        <v>#N/A</v>
      </c>
      <c r="M477" s="76" t="e">
        <f t="shared" si="16"/>
        <v>#N/A</v>
      </c>
      <c r="N477" s="78"/>
      <c r="O477" s="85"/>
      <c r="P477" s="86"/>
      <c r="Q477" s="74"/>
      <c r="R477" s="35"/>
      <c r="S477" s="36"/>
      <c r="T477" s="98"/>
      <c r="U477" s="37"/>
      <c r="V477" s="37"/>
      <c r="W477" s="38"/>
      <c r="X477" s="38"/>
      <c r="Y477" s="38"/>
      <c r="Z477" s="35"/>
      <c r="AA477" s="40"/>
      <c r="AB477" s="41"/>
      <c r="AC477" s="42"/>
      <c r="AD477" s="34"/>
      <c r="AE477" s="39"/>
      <c r="AF477" s="39"/>
      <c r="AG477" s="39"/>
      <c r="AH477" s="34"/>
      <c r="AI477" s="39"/>
      <c r="AJ477" s="39"/>
      <c r="AK477" s="43"/>
      <c r="AL477" s="38"/>
      <c r="AM477" s="40"/>
      <c r="AN477" s="40"/>
      <c r="AO477" s="40"/>
      <c r="AP477" s="40"/>
      <c r="AQ477" s="39"/>
      <c r="AR477" s="39"/>
      <c r="AS477" s="39"/>
      <c r="AT477" s="39"/>
      <c r="AU477" s="39"/>
    </row>
    <row r="478" spans="1:47" s="26" customFormat="1" ht="39" customHeight="1" x14ac:dyDescent="0.25">
      <c r="A478" s="65" t="e">
        <f>VLOOKUP(D478,'Active-Bldg List ref'!$A:$E,4,FALSE)</f>
        <v>#N/A</v>
      </c>
      <c r="B478" s="65" t="e">
        <f>VLOOKUP(D478,'Active-Bldg List ref'!$A:$E,5,FALSE)</f>
        <v>#N/A</v>
      </c>
      <c r="C478" s="65" t="e">
        <f>VLOOKUP(D478,'Active-Bldg List ref'!$A:$B,2,FALSE)</f>
        <v>#N/A</v>
      </c>
      <c r="D478" s="65" t="e">
        <f>INDEX('Active-Bldg List ref'!$A:$A,MATCH(R478,'Active-Bldg List ref'!$C:$C,0))</f>
        <v>#N/A</v>
      </c>
      <c r="E478" s="65" t="e">
        <f>INDEX('Equip Group &amp; Type ref'!D:D,MATCH(U478,'Equip Group &amp; Type ref'!E:E,0))</f>
        <v>#N/A</v>
      </c>
      <c r="F478" s="66" t="e">
        <f>INDEX('Equip Group &amp; Type ref'!F:F,MATCH(V478,'Equip Group &amp; Type ref'!G:G,0))</f>
        <v>#N/A</v>
      </c>
      <c r="G478" s="83"/>
      <c r="H478" s="69" t="e">
        <f>INDEX('Equip Group &amp; Type ref'!$F:$H,MATCH(F478,'Equip Group &amp; Type ref'!$F:$F,0),MATCH(A478,'Equip Group &amp; Type ref'!$2:$2,0))</f>
        <v>#N/A</v>
      </c>
      <c r="I478" s="70" t="e">
        <f>VLOOKUP(F478,'Equip Group &amp; Type ref'!F:H,6,FALSE)</f>
        <v>#N/A</v>
      </c>
      <c r="J478" s="71" t="e">
        <f>CONCATENATE(D478,":",VLOOKUP(F478,'Equip Group &amp; Type ref'!F:G,2,FALSE),":",$W478)</f>
        <v>#N/A</v>
      </c>
      <c r="K478" s="84" t="e">
        <f t="shared" si="17"/>
        <v>#N/A</v>
      </c>
      <c r="L478" s="70" t="e">
        <f>INDEX('MFR_List ref'!$A:$A,MATCH($Z478,'MFR_List ref'!$B:$B,0))</f>
        <v>#N/A</v>
      </c>
      <c r="M478" s="76" t="e">
        <f t="shared" si="16"/>
        <v>#N/A</v>
      </c>
      <c r="N478" s="78"/>
      <c r="O478" s="85"/>
      <c r="P478" s="86"/>
      <c r="Q478" s="74"/>
      <c r="R478" s="35"/>
      <c r="S478" s="36"/>
      <c r="T478" s="98"/>
      <c r="U478" s="37"/>
      <c r="V478" s="37"/>
      <c r="W478" s="38"/>
      <c r="X478" s="38"/>
      <c r="Y478" s="38"/>
      <c r="Z478" s="35"/>
      <c r="AA478" s="40"/>
      <c r="AB478" s="41"/>
      <c r="AC478" s="42"/>
      <c r="AD478" s="34"/>
      <c r="AE478" s="39"/>
      <c r="AF478" s="39"/>
      <c r="AG478" s="39"/>
      <c r="AH478" s="34"/>
      <c r="AI478" s="39"/>
      <c r="AJ478" s="39"/>
      <c r="AK478" s="43"/>
      <c r="AL478" s="38"/>
      <c r="AM478" s="40"/>
      <c r="AN478" s="40"/>
      <c r="AO478" s="40"/>
      <c r="AP478" s="40"/>
      <c r="AQ478" s="39"/>
      <c r="AR478" s="39"/>
      <c r="AS478" s="39"/>
      <c r="AT478" s="39"/>
      <c r="AU478" s="39"/>
    </row>
    <row r="479" spans="1:47" s="26" customFormat="1" ht="39" customHeight="1" x14ac:dyDescent="0.25">
      <c r="A479" s="65" t="e">
        <f>VLOOKUP(D479,'Active-Bldg List ref'!$A:$E,4,FALSE)</f>
        <v>#N/A</v>
      </c>
      <c r="B479" s="65" t="e">
        <f>VLOOKUP(D479,'Active-Bldg List ref'!$A:$E,5,FALSE)</f>
        <v>#N/A</v>
      </c>
      <c r="C479" s="65" t="e">
        <f>VLOOKUP(D479,'Active-Bldg List ref'!$A:$B,2,FALSE)</f>
        <v>#N/A</v>
      </c>
      <c r="D479" s="65" t="e">
        <f>INDEX('Active-Bldg List ref'!$A:$A,MATCH(R479,'Active-Bldg List ref'!$C:$C,0))</f>
        <v>#N/A</v>
      </c>
      <c r="E479" s="65" t="e">
        <f>INDEX('Equip Group &amp; Type ref'!D:D,MATCH(U479,'Equip Group &amp; Type ref'!E:E,0))</f>
        <v>#N/A</v>
      </c>
      <c r="F479" s="66" t="e">
        <f>INDEX('Equip Group &amp; Type ref'!F:F,MATCH(V479,'Equip Group &amp; Type ref'!G:G,0))</f>
        <v>#N/A</v>
      </c>
      <c r="G479" s="83"/>
      <c r="H479" s="69" t="e">
        <f>INDEX('Equip Group &amp; Type ref'!$F:$H,MATCH(F479,'Equip Group &amp; Type ref'!$F:$F,0),MATCH(A479,'Equip Group &amp; Type ref'!$2:$2,0))</f>
        <v>#N/A</v>
      </c>
      <c r="I479" s="70" t="e">
        <f>VLOOKUP(F479,'Equip Group &amp; Type ref'!F:H,6,FALSE)</f>
        <v>#N/A</v>
      </c>
      <c r="J479" s="71" t="e">
        <f>CONCATENATE(D479,":",VLOOKUP(F479,'Equip Group &amp; Type ref'!F:G,2,FALSE),":",$W479)</f>
        <v>#N/A</v>
      </c>
      <c r="K479" s="84" t="e">
        <f t="shared" si="17"/>
        <v>#N/A</v>
      </c>
      <c r="L479" s="70" t="e">
        <f>INDEX('MFR_List ref'!$A:$A,MATCH($Z479,'MFR_List ref'!$B:$B,0))</f>
        <v>#N/A</v>
      </c>
      <c r="M479" s="76" t="e">
        <f t="shared" si="16"/>
        <v>#N/A</v>
      </c>
      <c r="N479" s="78"/>
      <c r="O479" s="85"/>
      <c r="P479" s="86"/>
      <c r="Q479" s="74"/>
      <c r="R479" s="35"/>
      <c r="S479" s="36"/>
      <c r="T479" s="98"/>
      <c r="U479" s="37"/>
      <c r="V479" s="37"/>
      <c r="W479" s="38"/>
      <c r="X479" s="38"/>
      <c r="Y479" s="38"/>
      <c r="Z479" s="35"/>
      <c r="AA479" s="40"/>
      <c r="AB479" s="41"/>
      <c r="AC479" s="42"/>
      <c r="AD479" s="34"/>
      <c r="AE479" s="39"/>
      <c r="AF479" s="39"/>
      <c r="AG479" s="39"/>
      <c r="AH479" s="34"/>
      <c r="AI479" s="39"/>
      <c r="AJ479" s="39"/>
      <c r="AK479" s="43"/>
      <c r="AL479" s="38"/>
      <c r="AM479" s="40"/>
      <c r="AN479" s="40"/>
      <c r="AO479" s="40"/>
      <c r="AP479" s="40"/>
      <c r="AQ479" s="39"/>
      <c r="AR479" s="39"/>
      <c r="AS479" s="39"/>
      <c r="AT479" s="39"/>
      <c r="AU479" s="39"/>
    </row>
    <row r="480" spans="1:47" s="26" customFormat="1" ht="39" customHeight="1" x14ac:dyDescent="0.25">
      <c r="A480" s="65" t="e">
        <f>VLOOKUP(D480,'Active-Bldg List ref'!$A:$E,4,FALSE)</f>
        <v>#N/A</v>
      </c>
      <c r="B480" s="65" t="e">
        <f>VLOOKUP(D480,'Active-Bldg List ref'!$A:$E,5,FALSE)</f>
        <v>#N/A</v>
      </c>
      <c r="C480" s="65" t="e">
        <f>VLOOKUP(D480,'Active-Bldg List ref'!$A:$B,2,FALSE)</f>
        <v>#N/A</v>
      </c>
      <c r="D480" s="65" t="e">
        <f>INDEX('Active-Bldg List ref'!$A:$A,MATCH(R480,'Active-Bldg List ref'!$C:$C,0))</f>
        <v>#N/A</v>
      </c>
      <c r="E480" s="65" t="e">
        <f>INDEX('Equip Group &amp; Type ref'!D:D,MATCH(U480,'Equip Group &amp; Type ref'!E:E,0))</f>
        <v>#N/A</v>
      </c>
      <c r="F480" s="66" t="e">
        <f>INDEX('Equip Group &amp; Type ref'!F:F,MATCH(V480,'Equip Group &amp; Type ref'!G:G,0))</f>
        <v>#N/A</v>
      </c>
      <c r="G480" s="83"/>
      <c r="H480" s="69" t="e">
        <f>INDEX('Equip Group &amp; Type ref'!$F:$H,MATCH(F480,'Equip Group &amp; Type ref'!$F:$F,0),MATCH(A480,'Equip Group &amp; Type ref'!$2:$2,0))</f>
        <v>#N/A</v>
      </c>
      <c r="I480" s="70" t="e">
        <f>VLOOKUP(F480,'Equip Group &amp; Type ref'!F:H,6,FALSE)</f>
        <v>#N/A</v>
      </c>
      <c r="J480" s="71" t="e">
        <f>CONCATENATE(D480,":",VLOOKUP(F480,'Equip Group &amp; Type ref'!F:G,2,FALSE),":",$W480)</f>
        <v>#N/A</v>
      </c>
      <c r="K480" s="84" t="e">
        <f t="shared" si="17"/>
        <v>#N/A</v>
      </c>
      <c r="L480" s="70" t="e">
        <f>INDEX('MFR_List ref'!$A:$A,MATCH($Z480,'MFR_List ref'!$B:$B,0))</f>
        <v>#N/A</v>
      </c>
      <c r="M480" s="76" t="e">
        <f t="shared" ref="M480:M543" si="18">CONCATENATE(RIGHT(C480,LEN(C480)-3),F480,"-",N480)</f>
        <v>#N/A</v>
      </c>
      <c r="N480" s="78"/>
      <c r="O480" s="85"/>
      <c r="P480" s="86"/>
      <c r="Q480" s="74"/>
      <c r="R480" s="35"/>
      <c r="S480" s="36"/>
      <c r="T480" s="98"/>
      <c r="U480" s="37"/>
      <c r="V480" s="37"/>
      <c r="W480" s="38"/>
      <c r="X480" s="38"/>
      <c r="Y480" s="38"/>
      <c r="Z480" s="35"/>
      <c r="AA480" s="40"/>
      <c r="AB480" s="41"/>
      <c r="AC480" s="42"/>
      <c r="AD480" s="34"/>
      <c r="AE480" s="39"/>
      <c r="AF480" s="39"/>
      <c r="AG480" s="39"/>
      <c r="AH480" s="34"/>
      <c r="AI480" s="39"/>
      <c r="AJ480" s="39"/>
      <c r="AK480" s="43"/>
      <c r="AL480" s="38"/>
      <c r="AM480" s="40"/>
      <c r="AN480" s="40"/>
      <c r="AO480" s="40"/>
      <c r="AP480" s="40"/>
      <c r="AQ480" s="39"/>
      <c r="AR480" s="39"/>
      <c r="AS480" s="39"/>
      <c r="AT480" s="39"/>
      <c r="AU480" s="39"/>
    </row>
    <row r="481" spans="1:47" s="26" customFormat="1" ht="39" customHeight="1" x14ac:dyDescent="0.25">
      <c r="A481" s="65" t="e">
        <f>VLOOKUP(D481,'Active-Bldg List ref'!$A:$E,4,FALSE)</f>
        <v>#N/A</v>
      </c>
      <c r="B481" s="65" t="e">
        <f>VLOOKUP(D481,'Active-Bldg List ref'!$A:$E,5,FALSE)</f>
        <v>#N/A</v>
      </c>
      <c r="C481" s="65" t="e">
        <f>VLOOKUP(D481,'Active-Bldg List ref'!$A:$B,2,FALSE)</f>
        <v>#N/A</v>
      </c>
      <c r="D481" s="65" t="e">
        <f>INDEX('Active-Bldg List ref'!$A:$A,MATCH(R481,'Active-Bldg List ref'!$C:$C,0))</f>
        <v>#N/A</v>
      </c>
      <c r="E481" s="65" t="e">
        <f>INDEX('Equip Group &amp; Type ref'!D:D,MATCH(U481,'Equip Group &amp; Type ref'!E:E,0))</f>
        <v>#N/A</v>
      </c>
      <c r="F481" s="66" t="e">
        <f>INDEX('Equip Group &amp; Type ref'!F:F,MATCH(V481,'Equip Group &amp; Type ref'!G:G,0))</f>
        <v>#N/A</v>
      </c>
      <c r="G481" s="83"/>
      <c r="H481" s="69" t="e">
        <f>INDEX('Equip Group &amp; Type ref'!$F:$H,MATCH(F481,'Equip Group &amp; Type ref'!$F:$F,0),MATCH(A481,'Equip Group &amp; Type ref'!$2:$2,0))</f>
        <v>#N/A</v>
      </c>
      <c r="I481" s="70" t="e">
        <f>VLOOKUP(F481,'Equip Group &amp; Type ref'!F:H,6,FALSE)</f>
        <v>#N/A</v>
      </c>
      <c r="J481" s="71" t="e">
        <f>CONCATENATE(D481,":",VLOOKUP(F481,'Equip Group &amp; Type ref'!F:G,2,FALSE),":",$W481)</f>
        <v>#N/A</v>
      </c>
      <c r="K481" s="84" t="e">
        <f t="shared" si="17"/>
        <v>#N/A</v>
      </c>
      <c r="L481" s="70" t="e">
        <f>INDEX('MFR_List ref'!$A:$A,MATCH($Z481,'MFR_List ref'!$B:$B,0))</f>
        <v>#N/A</v>
      </c>
      <c r="M481" s="76" t="e">
        <f t="shared" si="18"/>
        <v>#N/A</v>
      </c>
      <c r="N481" s="78"/>
      <c r="O481" s="85"/>
      <c r="P481" s="86"/>
      <c r="Q481" s="74"/>
      <c r="R481" s="35"/>
      <c r="S481" s="36"/>
      <c r="T481" s="98"/>
      <c r="U481" s="37"/>
      <c r="V481" s="37"/>
      <c r="W481" s="38"/>
      <c r="X481" s="38"/>
      <c r="Y481" s="38"/>
      <c r="Z481" s="35"/>
      <c r="AA481" s="40"/>
      <c r="AB481" s="41"/>
      <c r="AC481" s="42"/>
      <c r="AD481" s="34"/>
      <c r="AE481" s="39"/>
      <c r="AF481" s="39"/>
      <c r="AG481" s="39"/>
      <c r="AH481" s="34"/>
      <c r="AI481" s="39"/>
      <c r="AJ481" s="39"/>
      <c r="AK481" s="43"/>
      <c r="AL481" s="38"/>
      <c r="AM481" s="40"/>
      <c r="AN481" s="40"/>
      <c r="AO481" s="40"/>
      <c r="AP481" s="40"/>
      <c r="AQ481" s="39"/>
      <c r="AR481" s="39"/>
      <c r="AS481" s="39"/>
      <c r="AT481" s="39"/>
      <c r="AU481" s="39"/>
    </row>
    <row r="482" spans="1:47" s="26" customFormat="1" ht="39" customHeight="1" x14ac:dyDescent="0.25">
      <c r="A482" s="65" t="e">
        <f>VLOOKUP(D482,'Active-Bldg List ref'!$A:$E,4,FALSE)</f>
        <v>#N/A</v>
      </c>
      <c r="B482" s="65" t="e">
        <f>VLOOKUP(D482,'Active-Bldg List ref'!$A:$E,5,FALSE)</f>
        <v>#N/A</v>
      </c>
      <c r="C482" s="65" t="e">
        <f>VLOOKUP(D482,'Active-Bldg List ref'!$A:$B,2,FALSE)</f>
        <v>#N/A</v>
      </c>
      <c r="D482" s="65" t="e">
        <f>INDEX('Active-Bldg List ref'!$A:$A,MATCH(R482,'Active-Bldg List ref'!$C:$C,0))</f>
        <v>#N/A</v>
      </c>
      <c r="E482" s="65" t="e">
        <f>INDEX('Equip Group &amp; Type ref'!D:D,MATCH(U482,'Equip Group &amp; Type ref'!E:E,0))</f>
        <v>#N/A</v>
      </c>
      <c r="F482" s="66" t="e">
        <f>INDEX('Equip Group &amp; Type ref'!F:F,MATCH(V482,'Equip Group &amp; Type ref'!G:G,0))</f>
        <v>#N/A</v>
      </c>
      <c r="G482" s="83"/>
      <c r="H482" s="69" t="e">
        <f>INDEX('Equip Group &amp; Type ref'!$F:$H,MATCH(F482,'Equip Group &amp; Type ref'!$F:$F,0),MATCH(A482,'Equip Group &amp; Type ref'!$2:$2,0))</f>
        <v>#N/A</v>
      </c>
      <c r="I482" s="70" t="e">
        <f>VLOOKUP(F482,'Equip Group &amp; Type ref'!F:H,6,FALSE)</f>
        <v>#N/A</v>
      </c>
      <c r="J482" s="71" t="e">
        <f>CONCATENATE(D482,":",VLOOKUP(F482,'Equip Group &amp; Type ref'!F:G,2,FALSE),":",$W482)</f>
        <v>#N/A</v>
      </c>
      <c r="K482" s="84" t="e">
        <f t="shared" si="17"/>
        <v>#N/A</v>
      </c>
      <c r="L482" s="70" t="e">
        <f>INDEX('MFR_List ref'!$A:$A,MATCH($Z482,'MFR_List ref'!$B:$B,0))</f>
        <v>#N/A</v>
      </c>
      <c r="M482" s="76" t="e">
        <f t="shared" si="18"/>
        <v>#N/A</v>
      </c>
      <c r="N482" s="78"/>
      <c r="O482" s="85"/>
      <c r="P482" s="86"/>
      <c r="Q482" s="74"/>
      <c r="R482" s="35"/>
      <c r="S482" s="36"/>
      <c r="T482" s="98"/>
      <c r="U482" s="37"/>
      <c r="V482" s="37"/>
      <c r="W482" s="38"/>
      <c r="X482" s="38"/>
      <c r="Y482" s="38"/>
      <c r="Z482" s="35"/>
      <c r="AA482" s="40"/>
      <c r="AB482" s="41"/>
      <c r="AC482" s="42"/>
      <c r="AD482" s="34"/>
      <c r="AE482" s="39"/>
      <c r="AF482" s="39"/>
      <c r="AG482" s="39"/>
      <c r="AH482" s="34"/>
      <c r="AI482" s="39"/>
      <c r="AJ482" s="39"/>
      <c r="AK482" s="43"/>
      <c r="AL482" s="38"/>
      <c r="AM482" s="40"/>
      <c r="AN482" s="40"/>
      <c r="AO482" s="40"/>
      <c r="AP482" s="40"/>
      <c r="AQ482" s="39"/>
      <c r="AR482" s="39"/>
      <c r="AS482" s="39"/>
      <c r="AT482" s="39"/>
      <c r="AU482" s="39"/>
    </row>
    <row r="483" spans="1:47" s="26" customFormat="1" ht="39" customHeight="1" x14ac:dyDescent="0.25">
      <c r="A483" s="65" t="e">
        <f>VLOOKUP(D483,'Active-Bldg List ref'!$A:$E,4,FALSE)</f>
        <v>#N/A</v>
      </c>
      <c r="B483" s="65" t="e">
        <f>VLOOKUP(D483,'Active-Bldg List ref'!$A:$E,5,FALSE)</f>
        <v>#N/A</v>
      </c>
      <c r="C483" s="65" t="e">
        <f>VLOOKUP(D483,'Active-Bldg List ref'!$A:$B,2,FALSE)</f>
        <v>#N/A</v>
      </c>
      <c r="D483" s="65" t="e">
        <f>INDEX('Active-Bldg List ref'!$A:$A,MATCH(R483,'Active-Bldg List ref'!$C:$C,0))</f>
        <v>#N/A</v>
      </c>
      <c r="E483" s="65" t="e">
        <f>INDEX('Equip Group &amp; Type ref'!D:D,MATCH(U483,'Equip Group &amp; Type ref'!E:E,0))</f>
        <v>#N/A</v>
      </c>
      <c r="F483" s="66" t="e">
        <f>INDEX('Equip Group &amp; Type ref'!F:F,MATCH(V483,'Equip Group &amp; Type ref'!G:G,0))</f>
        <v>#N/A</v>
      </c>
      <c r="G483" s="83"/>
      <c r="H483" s="69" t="e">
        <f>INDEX('Equip Group &amp; Type ref'!$F:$H,MATCH(F483,'Equip Group &amp; Type ref'!$F:$F,0),MATCH(A483,'Equip Group &amp; Type ref'!$2:$2,0))</f>
        <v>#N/A</v>
      </c>
      <c r="I483" s="70" t="e">
        <f>VLOOKUP(F483,'Equip Group &amp; Type ref'!F:H,6,FALSE)</f>
        <v>#N/A</v>
      </c>
      <c r="J483" s="71" t="e">
        <f>CONCATENATE(D483,":",VLOOKUP(F483,'Equip Group &amp; Type ref'!F:G,2,FALSE),":",$W483)</f>
        <v>#N/A</v>
      </c>
      <c r="K483" s="84" t="e">
        <f t="shared" ref="K483:K546" si="19">LEN(J483)</f>
        <v>#N/A</v>
      </c>
      <c r="L483" s="70" t="e">
        <f>INDEX('MFR_List ref'!$A:$A,MATCH($Z483,'MFR_List ref'!$B:$B,0))</f>
        <v>#N/A</v>
      </c>
      <c r="M483" s="76" t="e">
        <f t="shared" si="18"/>
        <v>#N/A</v>
      </c>
      <c r="N483" s="78"/>
      <c r="O483" s="85"/>
      <c r="P483" s="86"/>
      <c r="Q483" s="74"/>
      <c r="R483" s="35"/>
      <c r="S483" s="36"/>
      <c r="T483" s="98"/>
      <c r="U483" s="37"/>
      <c r="V483" s="37"/>
      <c r="W483" s="38"/>
      <c r="X483" s="38"/>
      <c r="Y483" s="38"/>
      <c r="Z483" s="35"/>
      <c r="AA483" s="40"/>
      <c r="AB483" s="41"/>
      <c r="AC483" s="42"/>
      <c r="AD483" s="34"/>
      <c r="AE483" s="39"/>
      <c r="AF483" s="39"/>
      <c r="AG483" s="39"/>
      <c r="AH483" s="34"/>
      <c r="AI483" s="39"/>
      <c r="AJ483" s="39"/>
      <c r="AK483" s="43"/>
      <c r="AL483" s="38"/>
      <c r="AM483" s="40"/>
      <c r="AN483" s="40"/>
      <c r="AO483" s="40"/>
      <c r="AP483" s="40"/>
      <c r="AQ483" s="39"/>
      <c r="AR483" s="39"/>
      <c r="AS483" s="39"/>
      <c r="AT483" s="39"/>
      <c r="AU483" s="39"/>
    </row>
    <row r="484" spans="1:47" s="26" customFormat="1" ht="39" customHeight="1" x14ac:dyDescent="0.25">
      <c r="A484" s="65" t="e">
        <f>VLOOKUP(D484,'Active-Bldg List ref'!$A:$E,4,FALSE)</f>
        <v>#N/A</v>
      </c>
      <c r="B484" s="65" t="e">
        <f>VLOOKUP(D484,'Active-Bldg List ref'!$A:$E,5,FALSE)</f>
        <v>#N/A</v>
      </c>
      <c r="C484" s="65" t="e">
        <f>VLOOKUP(D484,'Active-Bldg List ref'!$A:$B,2,FALSE)</f>
        <v>#N/A</v>
      </c>
      <c r="D484" s="65" t="e">
        <f>INDEX('Active-Bldg List ref'!$A:$A,MATCH(R484,'Active-Bldg List ref'!$C:$C,0))</f>
        <v>#N/A</v>
      </c>
      <c r="E484" s="65" t="e">
        <f>INDEX('Equip Group &amp; Type ref'!D:D,MATCH(U484,'Equip Group &amp; Type ref'!E:E,0))</f>
        <v>#N/A</v>
      </c>
      <c r="F484" s="66" t="e">
        <f>INDEX('Equip Group &amp; Type ref'!F:F,MATCH(V484,'Equip Group &amp; Type ref'!G:G,0))</f>
        <v>#N/A</v>
      </c>
      <c r="G484" s="83"/>
      <c r="H484" s="69" t="e">
        <f>INDEX('Equip Group &amp; Type ref'!$F:$H,MATCH(F484,'Equip Group &amp; Type ref'!$F:$F,0),MATCH(A484,'Equip Group &amp; Type ref'!$2:$2,0))</f>
        <v>#N/A</v>
      </c>
      <c r="I484" s="70" t="e">
        <f>VLOOKUP(F484,'Equip Group &amp; Type ref'!F:H,6,FALSE)</f>
        <v>#N/A</v>
      </c>
      <c r="J484" s="71" t="e">
        <f>CONCATENATE(D484,":",VLOOKUP(F484,'Equip Group &amp; Type ref'!F:G,2,FALSE),":",$W484)</f>
        <v>#N/A</v>
      </c>
      <c r="K484" s="84" t="e">
        <f t="shared" si="19"/>
        <v>#N/A</v>
      </c>
      <c r="L484" s="70" t="e">
        <f>INDEX('MFR_List ref'!$A:$A,MATCH($Z484,'MFR_List ref'!$B:$B,0))</f>
        <v>#N/A</v>
      </c>
      <c r="M484" s="76" t="e">
        <f t="shared" si="18"/>
        <v>#N/A</v>
      </c>
      <c r="N484" s="78"/>
      <c r="O484" s="85"/>
      <c r="P484" s="86"/>
      <c r="Q484" s="74"/>
      <c r="R484" s="35"/>
      <c r="S484" s="36"/>
      <c r="T484" s="98"/>
      <c r="U484" s="37"/>
      <c r="V484" s="37"/>
      <c r="W484" s="38"/>
      <c r="X484" s="38"/>
      <c r="Y484" s="38"/>
      <c r="Z484" s="35"/>
      <c r="AA484" s="40"/>
      <c r="AB484" s="41"/>
      <c r="AC484" s="42"/>
      <c r="AD484" s="34"/>
      <c r="AE484" s="39"/>
      <c r="AF484" s="39"/>
      <c r="AG484" s="39"/>
      <c r="AH484" s="34"/>
      <c r="AI484" s="39"/>
      <c r="AJ484" s="39"/>
      <c r="AK484" s="43"/>
      <c r="AL484" s="38"/>
      <c r="AM484" s="40"/>
      <c r="AN484" s="40"/>
      <c r="AO484" s="40"/>
      <c r="AP484" s="40"/>
      <c r="AQ484" s="39"/>
      <c r="AR484" s="39"/>
      <c r="AS484" s="39"/>
      <c r="AT484" s="39"/>
      <c r="AU484" s="39"/>
    </row>
    <row r="485" spans="1:47" s="26" customFormat="1" ht="39" customHeight="1" x14ac:dyDescent="0.25">
      <c r="A485" s="65" t="e">
        <f>VLOOKUP(D485,'Active-Bldg List ref'!$A:$E,4,FALSE)</f>
        <v>#N/A</v>
      </c>
      <c r="B485" s="65" t="e">
        <f>VLOOKUP(D485,'Active-Bldg List ref'!$A:$E,5,FALSE)</f>
        <v>#N/A</v>
      </c>
      <c r="C485" s="65" t="e">
        <f>VLOOKUP(D485,'Active-Bldg List ref'!$A:$B,2,FALSE)</f>
        <v>#N/A</v>
      </c>
      <c r="D485" s="65" t="e">
        <f>INDEX('Active-Bldg List ref'!$A:$A,MATCH(R485,'Active-Bldg List ref'!$C:$C,0))</f>
        <v>#N/A</v>
      </c>
      <c r="E485" s="65" t="e">
        <f>INDEX('Equip Group &amp; Type ref'!D:D,MATCH(U485,'Equip Group &amp; Type ref'!E:E,0))</f>
        <v>#N/A</v>
      </c>
      <c r="F485" s="66" t="e">
        <f>INDEX('Equip Group &amp; Type ref'!F:F,MATCH(V485,'Equip Group &amp; Type ref'!G:G,0))</f>
        <v>#N/A</v>
      </c>
      <c r="G485" s="83"/>
      <c r="H485" s="69" t="e">
        <f>INDEX('Equip Group &amp; Type ref'!$F:$H,MATCH(F485,'Equip Group &amp; Type ref'!$F:$F,0),MATCH(A485,'Equip Group &amp; Type ref'!$2:$2,0))</f>
        <v>#N/A</v>
      </c>
      <c r="I485" s="70" t="e">
        <f>VLOOKUP(F485,'Equip Group &amp; Type ref'!F:H,6,FALSE)</f>
        <v>#N/A</v>
      </c>
      <c r="J485" s="71" t="e">
        <f>CONCATENATE(D485,":",VLOOKUP(F485,'Equip Group &amp; Type ref'!F:G,2,FALSE),":",$W485)</f>
        <v>#N/A</v>
      </c>
      <c r="K485" s="84" t="e">
        <f t="shared" si="19"/>
        <v>#N/A</v>
      </c>
      <c r="L485" s="70" t="e">
        <f>INDEX('MFR_List ref'!$A:$A,MATCH($Z485,'MFR_List ref'!$B:$B,0))</f>
        <v>#N/A</v>
      </c>
      <c r="M485" s="76" t="e">
        <f t="shared" si="18"/>
        <v>#N/A</v>
      </c>
      <c r="N485" s="78"/>
      <c r="O485" s="85"/>
      <c r="P485" s="86"/>
      <c r="Q485" s="74"/>
      <c r="R485" s="35"/>
      <c r="S485" s="36"/>
      <c r="T485" s="98"/>
      <c r="U485" s="37"/>
      <c r="V485" s="37"/>
      <c r="W485" s="38"/>
      <c r="X485" s="38"/>
      <c r="Y485" s="38"/>
      <c r="Z485" s="35"/>
      <c r="AA485" s="40"/>
      <c r="AB485" s="41"/>
      <c r="AC485" s="42"/>
      <c r="AD485" s="34"/>
      <c r="AE485" s="39"/>
      <c r="AF485" s="39"/>
      <c r="AG485" s="39"/>
      <c r="AH485" s="34"/>
      <c r="AI485" s="39"/>
      <c r="AJ485" s="39"/>
      <c r="AK485" s="43"/>
      <c r="AL485" s="38"/>
      <c r="AM485" s="40"/>
      <c r="AN485" s="40"/>
      <c r="AO485" s="40"/>
      <c r="AP485" s="40"/>
      <c r="AQ485" s="39"/>
      <c r="AR485" s="39"/>
      <c r="AS485" s="39"/>
      <c r="AT485" s="39"/>
      <c r="AU485" s="39"/>
    </row>
    <row r="486" spans="1:47" s="26" customFormat="1" ht="39" customHeight="1" x14ac:dyDescent="0.25">
      <c r="A486" s="65" t="e">
        <f>VLOOKUP(D486,'Active-Bldg List ref'!$A:$E,4,FALSE)</f>
        <v>#N/A</v>
      </c>
      <c r="B486" s="65" t="e">
        <f>VLOOKUP(D486,'Active-Bldg List ref'!$A:$E,5,FALSE)</f>
        <v>#N/A</v>
      </c>
      <c r="C486" s="65" t="e">
        <f>VLOOKUP(D486,'Active-Bldg List ref'!$A:$B,2,FALSE)</f>
        <v>#N/A</v>
      </c>
      <c r="D486" s="65" t="e">
        <f>INDEX('Active-Bldg List ref'!$A:$A,MATCH(R486,'Active-Bldg List ref'!$C:$C,0))</f>
        <v>#N/A</v>
      </c>
      <c r="E486" s="65" t="e">
        <f>INDEX('Equip Group &amp; Type ref'!D:D,MATCH(U486,'Equip Group &amp; Type ref'!E:E,0))</f>
        <v>#N/A</v>
      </c>
      <c r="F486" s="66" t="e">
        <f>INDEX('Equip Group &amp; Type ref'!F:F,MATCH(V486,'Equip Group &amp; Type ref'!G:G,0))</f>
        <v>#N/A</v>
      </c>
      <c r="G486" s="83"/>
      <c r="H486" s="69" t="e">
        <f>INDEX('Equip Group &amp; Type ref'!$F:$H,MATCH(F486,'Equip Group &amp; Type ref'!$F:$F,0),MATCH(A486,'Equip Group &amp; Type ref'!$2:$2,0))</f>
        <v>#N/A</v>
      </c>
      <c r="I486" s="70" t="e">
        <f>VLOOKUP(F486,'Equip Group &amp; Type ref'!F:H,6,FALSE)</f>
        <v>#N/A</v>
      </c>
      <c r="J486" s="71" t="e">
        <f>CONCATENATE(D486,":",VLOOKUP(F486,'Equip Group &amp; Type ref'!F:G,2,FALSE),":",$W486)</f>
        <v>#N/A</v>
      </c>
      <c r="K486" s="84" t="e">
        <f t="shared" si="19"/>
        <v>#N/A</v>
      </c>
      <c r="L486" s="70" t="e">
        <f>INDEX('MFR_List ref'!$A:$A,MATCH($Z486,'MFR_List ref'!$B:$B,0))</f>
        <v>#N/A</v>
      </c>
      <c r="M486" s="76" t="e">
        <f t="shared" si="18"/>
        <v>#N/A</v>
      </c>
      <c r="N486" s="78"/>
      <c r="O486" s="85"/>
      <c r="P486" s="86"/>
      <c r="Q486" s="74"/>
      <c r="R486" s="35"/>
      <c r="S486" s="36"/>
      <c r="T486" s="98"/>
      <c r="U486" s="37"/>
      <c r="V486" s="37"/>
      <c r="W486" s="38"/>
      <c r="X486" s="38"/>
      <c r="Y486" s="38"/>
      <c r="Z486" s="35"/>
      <c r="AA486" s="40"/>
      <c r="AB486" s="41"/>
      <c r="AC486" s="42"/>
      <c r="AD486" s="34"/>
      <c r="AE486" s="39"/>
      <c r="AF486" s="39"/>
      <c r="AG486" s="39"/>
      <c r="AH486" s="34"/>
      <c r="AI486" s="39"/>
      <c r="AJ486" s="39"/>
      <c r="AK486" s="43"/>
      <c r="AL486" s="38"/>
      <c r="AM486" s="40"/>
      <c r="AN486" s="40"/>
      <c r="AO486" s="40"/>
      <c r="AP486" s="40"/>
      <c r="AQ486" s="39"/>
      <c r="AR486" s="39"/>
      <c r="AS486" s="39"/>
      <c r="AT486" s="39"/>
      <c r="AU486" s="39"/>
    </row>
    <row r="487" spans="1:47" s="26" customFormat="1" ht="39" customHeight="1" x14ac:dyDescent="0.25">
      <c r="A487" s="65" t="e">
        <f>VLOOKUP(D487,'Active-Bldg List ref'!$A:$E,4,FALSE)</f>
        <v>#N/A</v>
      </c>
      <c r="B487" s="65" t="e">
        <f>VLOOKUP(D487,'Active-Bldg List ref'!$A:$E,5,FALSE)</f>
        <v>#N/A</v>
      </c>
      <c r="C487" s="65" t="e">
        <f>VLOOKUP(D487,'Active-Bldg List ref'!$A:$B,2,FALSE)</f>
        <v>#N/A</v>
      </c>
      <c r="D487" s="65" t="e">
        <f>INDEX('Active-Bldg List ref'!$A:$A,MATCH(R487,'Active-Bldg List ref'!$C:$C,0))</f>
        <v>#N/A</v>
      </c>
      <c r="E487" s="65" t="e">
        <f>INDEX('Equip Group &amp; Type ref'!D:D,MATCH(U487,'Equip Group &amp; Type ref'!E:E,0))</f>
        <v>#N/A</v>
      </c>
      <c r="F487" s="66" t="e">
        <f>INDEX('Equip Group &amp; Type ref'!F:F,MATCH(V487,'Equip Group &amp; Type ref'!G:G,0))</f>
        <v>#N/A</v>
      </c>
      <c r="G487" s="83"/>
      <c r="H487" s="69" t="e">
        <f>INDEX('Equip Group &amp; Type ref'!$F:$H,MATCH(F487,'Equip Group &amp; Type ref'!$F:$F,0),MATCH(A487,'Equip Group &amp; Type ref'!$2:$2,0))</f>
        <v>#N/A</v>
      </c>
      <c r="I487" s="70" t="e">
        <f>VLOOKUP(F487,'Equip Group &amp; Type ref'!F:H,6,FALSE)</f>
        <v>#N/A</v>
      </c>
      <c r="J487" s="71" t="e">
        <f>CONCATENATE(D487,":",VLOOKUP(F487,'Equip Group &amp; Type ref'!F:G,2,FALSE),":",$W487)</f>
        <v>#N/A</v>
      </c>
      <c r="K487" s="84" t="e">
        <f t="shared" si="19"/>
        <v>#N/A</v>
      </c>
      <c r="L487" s="70" t="e">
        <f>INDEX('MFR_List ref'!$A:$A,MATCH($Z487,'MFR_List ref'!$B:$B,0))</f>
        <v>#N/A</v>
      </c>
      <c r="M487" s="76" t="e">
        <f t="shared" si="18"/>
        <v>#N/A</v>
      </c>
      <c r="N487" s="78"/>
      <c r="O487" s="85"/>
      <c r="P487" s="86"/>
      <c r="Q487" s="74"/>
      <c r="R487" s="35"/>
      <c r="S487" s="36"/>
      <c r="T487" s="98"/>
      <c r="U487" s="37"/>
      <c r="V487" s="37"/>
      <c r="W487" s="38"/>
      <c r="X487" s="38"/>
      <c r="Y487" s="38"/>
      <c r="Z487" s="35"/>
      <c r="AA487" s="40"/>
      <c r="AB487" s="41"/>
      <c r="AC487" s="42"/>
      <c r="AD487" s="34"/>
      <c r="AE487" s="39"/>
      <c r="AF487" s="39"/>
      <c r="AG487" s="39"/>
      <c r="AH487" s="34"/>
      <c r="AI487" s="39"/>
      <c r="AJ487" s="39"/>
      <c r="AK487" s="43"/>
      <c r="AL487" s="38"/>
      <c r="AM487" s="40"/>
      <c r="AN487" s="40"/>
      <c r="AO487" s="40"/>
      <c r="AP487" s="40"/>
      <c r="AQ487" s="39"/>
      <c r="AR487" s="39"/>
      <c r="AS487" s="39"/>
      <c r="AT487" s="39"/>
      <c r="AU487" s="39"/>
    </row>
    <row r="488" spans="1:47" s="26" customFormat="1" ht="39" customHeight="1" x14ac:dyDescent="0.25">
      <c r="A488" s="65" t="e">
        <f>VLOOKUP(D488,'Active-Bldg List ref'!$A:$E,4,FALSE)</f>
        <v>#N/A</v>
      </c>
      <c r="B488" s="65" t="e">
        <f>VLOOKUP(D488,'Active-Bldg List ref'!$A:$E,5,FALSE)</f>
        <v>#N/A</v>
      </c>
      <c r="C488" s="65" t="e">
        <f>VLOOKUP(D488,'Active-Bldg List ref'!$A:$B,2,FALSE)</f>
        <v>#N/A</v>
      </c>
      <c r="D488" s="65" t="e">
        <f>INDEX('Active-Bldg List ref'!$A:$A,MATCH(R488,'Active-Bldg List ref'!$C:$C,0))</f>
        <v>#N/A</v>
      </c>
      <c r="E488" s="65" t="e">
        <f>INDEX('Equip Group &amp; Type ref'!D:D,MATCH(U488,'Equip Group &amp; Type ref'!E:E,0))</f>
        <v>#N/A</v>
      </c>
      <c r="F488" s="66" t="e">
        <f>INDEX('Equip Group &amp; Type ref'!F:F,MATCH(V488,'Equip Group &amp; Type ref'!G:G,0))</f>
        <v>#N/A</v>
      </c>
      <c r="G488" s="83"/>
      <c r="H488" s="69" t="e">
        <f>INDEX('Equip Group &amp; Type ref'!$F:$H,MATCH(F488,'Equip Group &amp; Type ref'!$F:$F,0),MATCH(A488,'Equip Group &amp; Type ref'!$2:$2,0))</f>
        <v>#N/A</v>
      </c>
      <c r="I488" s="70" t="e">
        <f>VLOOKUP(F488,'Equip Group &amp; Type ref'!F:H,6,FALSE)</f>
        <v>#N/A</v>
      </c>
      <c r="J488" s="71" t="e">
        <f>CONCATENATE(D488,":",VLOOKUP(F488,'Equip Group &amp; Type ref'!F:G,2,FALSE),":",$W488)</f>
        <v>#N/A</v>
      </c>
      <c r="K488" s="84" t="e">
        <f t="shared" si="19"/>
        <v>#N/A</v>
      </c>
      <c r="L488" s="70" t="e">
        <f>INDEX('MFR_List ref'!$A:$A,MATCH($Z488,'MFR_List ref'!$B:$B,0))</f>
        <v>#N/A</v>
      </c>
      <c r="M488" s="76" t="e">
        <f t="shared" si="18"/>
        <v>#N/A</v>
      </c>
      <c r="N488" s="78"/>
      <c r="O488" s="85"/>
      <c r="P488" s="86"/>
      <c r="Q488" s="74"/>
      <c r="R488" s="35"/>
      <c r="S488" s="36"/>
      <c r="T488" s="98"/>
      <c r="U488" s="37"/>
      <c r="V488" s="37"/>
      <c r="W488" s="38"/>
      <c r="X488" s="38"/>
      <c r="Y488" s="38"/>
      <c r="Z488" s="35"/>
      <c r="AA488" s="40"/>
      <c r="AB488" s="41"/>
      <c r="AC488" s="42"/>
      <c r="AD488" s="34"/>
      <c r="AE488" s="39"/>
      <c r="AF488" s="39"/>
      <c r="AG488" s="39"/>
      <c r="AH488" s="34"/>
      <c r="AI488" s="39"/>
      <c r="AJ488" s="39"/>
      <c r="AK488" s="43"/>
      <c r="AL488" s="38"/>
      <c r="AM488" s="40"/>
      <c r="AN488" s="40"/>
      <c r="AO488" s="40"/>
      <c r="AP488" s="40"/>
      <c r="AQ488" s="39"/>
      <c r="AR488" s="39"/>
      <c r="AS488" s="39"/>
      <c r="AT488" s="39"/>
      <c r="AU488" s="39"/>
    </row>
    <row r="489" spans="1:47" s="26" customFormat="1" ht="39" customHeight="1" x14ac:dyDescent="0.25">
      <c r="A489" s="65" t="e">
        <f>VLOOKUP(D489,'Active-Bldg List ref'!$A:$E,4,FALSE)</f>
        <v>#N/A</v>
      </c>
      <c r="B489" s="65" t="e">
        <f>VLOOKUP(D489,'Active-Bldg List ref'!$A:$E,5,FALSE)</f>
        <v>#N/A</v>
      </c>
      <c r="C489" s="65" t="e">
        <f>VLOOKUP(D489,'Active-Bldg List ref'!$A:$B,2,FALSE)</f>
        <v>#N/A</v>
      </c>
      <c r="D489" s="65" t="e">
        <f>INDEX('Active-Bldg List ref'!$A:$A,MATCH(R489,'Active-Bldg List ref'!$C:$C,0))</f>
        <v>#N/A</v>
      </c>
      <c r="E489" s="65" t="e">
        <f>INDEX('Equip Group &amp; Type ref'!D:D,MATCH(U489,'Equip Group &amp; Type ref'!E:E,0))</f>
        <v>#N/A</v>
      </c>
      <c r="F489" s="66" t="e">
        <f>INDEX('Equip Group &amp; Type ref'!F:F,MATCH(V489,'Equip Group &amp; Type ref'!G:G,0))</f>
        <v>#N/A</v>
      </c>
      <c r="G489" s="83"/>
      <c r="H489" s="69" t="e">
        <f>INDEX('Equip Group &amp; Type ref'!$F:$H,MATCH(F489,'Equip Group &amp; Type ref'!$F:$F,0),MATCH(A489,'Equip Group &amp; Type ref'!$2:$2,0))</f>
        <v>#N/A</v>
      </c>
      <c r="I489" s="70" t="e">
        <f>VLOOKUP(F489,'Equip Group &amp; Type ref'!F:H,6,FALSE)</f>
        <v>#N/A</v>
      </c>
      <c r="J489" s="71" t="e">
        <f>CONCATENATE(D489,":",VLOOKUP(F489,'Equip Group &amp; Type ref'!F:G,2,FALSE),":",$W489)</f>
        <v>#N/A</v>
      </c>
      <c r="K489" s="84" t="e">
        <f t="shared" si="19"/>
        <v>#N/A</v>
      </c>
      <c r="L489" s="70" t="e">
        <f>INDEX('MFR_List ref'!$A:$A,MATCH($Z489,'MFR_List ref'!$B:$B,0))</f>
        <v>#N/A</v>
      </c>
      <c r="M489" s="76" t="e">
        <f t="shared" si="18"/>
        <v>#N/A</v>
      </c>
      <c r="N489" s="78"/>
      <c r="O489" s="85"/>
      <c r="P489" s="86"/>
      <c r="Q489" s="74"/>
      <c r="R489" s="35"/>
      <c r="S489" s="36"/>
      <c r="T489" s="98"/>
      <c r="U489" s="37"/>
      <c r="V489" s="37"/>
      <c r="W489" s="38"/>
      <c r="X489" s="38"/>
      <c r="Y489" s="38"/>
      <c r="Z489" s="35"/>
      <c r="AA489" s="40"/>
      <c r="AB489" s="41"/>
      <c r="AC489" s="42"/>
      <c r="AD489" s="34"/>
      <c r="AE489" s="39"/>
      <c r="AF489" s="39"/>
      <c r="AG489" s="39"/>
      <c r="AH489" s="34"/>
      <c r="AI489" s="39"/>
      <c r="AJ489" s="39"/>
      <c r="AK489" s="43"/>
      <c r="AL489" s="38"/>
      <c r="AM489" s="40"/>
      <c r="AN489" s="40"/>
      <c r="AO489" s="40"/>
      <c r="AP489" s="40"/>
      <c r="AQ489" s="39"/>
      <c r="AR489" s="39"/>
      <c r="AS489" s="39"/>
      <c r="AT489" s="39"/>
      <c r="AU489" s="39"/>
    </row>
    <row r="490" spans="1:47" s="26" customFormat="1" ht="39" customHeight="1" x14ac:dyDescent="0.25">
      <c r="A490" s="65" t="e">
        <f>VLOOKUP(D490,'Active-Bldg List ref'!$A:$E,4,FALSE)</f>
        <v>#N/A</v>
      </c>
      <c r="B490" s="65" t="e">
        <f>VLOOKUP(D490,'Active-Bldg List ref'!$A:$E,5,FALSE)</f>
        <v>#N/A</v>
      </c>
      <c r="C490" s="65" t="e">
        <f>VLOOKUP(D490,'Active-Bldg List ref'!$A:$B,2,FALSE)</f>
        <v>#N/A</v>
      </c>
      <c r="D490" s="65" t="e">
        <f>INDEX('Active-Bldg List ref'!$A:$A,MATCH(R490,'Active-Bldg List ref'!$C:$C,0))</f>
        <v>#N/A</v>
      </c>
      <c r="E490" s="65" t="e">
        <f>INDEX('Equip Group &amp; Type ref'!D:D,MATCH(U490,'Equip Group &amp; Type ref'!E:E,0))</f>
        <v>#N/A</v>
      </c>
      <c r="F490" s="66" t="e">
        <f>INDEX('Equip Group &amp; Type ref'!F:F,MATCH(V490,'Equip Group &amp; Type ref'!G:G,0))</f>
        <v>#N/A</v>
      </c>
      <c r="G490" s="83"/>
      <c r="H490" s="69" t="e">
        <f>INDEX('Equip Group &amp; Type ref'!$F:$H,MATCH(F490,'Equip Group &amp; Type ref'!$F:$F,0),MATCH(A490,'Equip Group &amp; Type ref'!$2:$2,0))</f>
        <v>#N/A</v>
      </c>
      <c r="I490" s="70" t="e">
        <f>VLOOKUP(F490,'Equip Group &amp; Type ref'!F:H,6,FALSE)</f>
        <v>#N/A</v>
      </c>
      <c r="J490" s="71" t="e">
        <f>CONCATENATE(D490,":",VLOOKUP(F490,'Equip Group &amp; Type ref'!F:G,2,FALSE),":",$W490)</f>
        <v>#N/A</v>
      </c>
      <c r="K490" s="84" t="e">
        <f t="shared" si="19"/>
        <v>#N/A</v>
      </c>
      <c r="L490" s="70" t="e">
        <f>INDEX('MFR_List ref'!$A:$A,MATCH($Z490,'MFR_List ref'!$B:$B,0))</f>
        <v>#N/A</v>
      </c>
      <c r="M490" s="76" t="e">
        <f t="shared" si="18"/>
        <v>#N/A</v>
      </c>
      <c r="N490" s="78"/>
      <c r="O490" s="85"/>
      <c r="P490" s="86"/>
      <c r="Q490" s="74"/>
      <c r="R490" s="35"/>
      <c r="S490" s="36"/>
      <c r="T490" s="98"/>
      <c r="U490" s="37"/>
      <c r="V490" s="37"/>
      <c r="W490" s="38"/>
      <c r="X490" s="38"/>
      <c r="Y490" s="38"/>
      <c r="Z490" s="35"/>
      <c r="AA490" s="40"/>
      <c r="AB490" s="41"/>
      <c r="AC490" s="42"/>
      <c r="AD490" s="34"/>
      <c r="AE490" s="39"/>
      <c r="AF490" s="39"/>
      <c r="AG490" s="39"/>
      <c r="AH490" s="34"/>
      <c r="AI490" s="39"/>
      <c r="AJ490" s="39"/>
      <c r="AK490" s="43"/>
      <c r="AL490" s="38"/>
      <c r="AM490" s="40"/>
      <c r="AN490" s="40"/>
      <c r="AO490" s="40"/>
      <c r="AP490" s="40"/>
      <c r="AQ490" s="39"/>
      <c r="AR490" s="39"/>
      <c r="AS490" s="39"/>
      <c r="AT490" s="39"/>
      <c r="AU490" s="39"/>
    </row>
    <row r="491" spans="1:47" s="26" customFormat="1" ht="39" customHeight="1" x14ac:dyDescent="0.25">
      <c r="A491" s="65" t="e">
        <f>VLOOKUP(D491,'Active-Bldg List ref'!$A:$E,4,FALSE)</f>
        <v>#N/A</v>
      </c>
      <c r="B491" s="65" t="e">
        <f>VLOOKUP(D491,'Active-Bldg List ref'!$A:$E,5,FALSE)</f>
        <v>#N/A</v>
      </c>
      <c r="C491" s="65" t="e">
        <f>VLOOKUP(D491,'Active-Bldg List ref'!$A:$B,2,FALSE)</f>
        <v>#N/A</v>
      </c>
      <c r="D491" s="65" t="e">
        <f>INDEX('Active-Bldg List ref'!$A:$A,MATCH(R491,'Active-Bldg List ref'!$C:$C,0))</f>
        <v>#N/A</v>
      </c>
      <c r="E491" s="65" t="e">
        <f>INDEX('Equip Group &amp; Type ref'!D:D,MATCH(U491,'Equip Group &amp; Type ref'!E:E,0))</f>
        <v>#N/A</v>
      </c>
      <c r="F491" s="66" t="e">
        <f>INDEX('Equip Group &amp; Type ref'!F:F,MATCH(V491,'Equip Group &amp; Type ref'!G:G,0))</f>
        <v>#N/A</v>
      </c>
      <c r="G491" s="83"/>
      <c r="H491" s="69" t="e">
        <f>INDEX('Equip Group &amp; Type ref'!$F:$H,MATCH(F491,'Equip Group &amp; Type ref'!$F:$F,0),MATCH(A491,'Equip Group &amp; Type ref'!$2:$2,0))</f>
        <v>#N/A</v>
      </c>
      <c r="I491" s="70" t="e">
        <f>VLOOKUP(F491,'Equip Group &amp; Type ref'!F:H,6,FALSE)</f>
        <v>#N/A</v>
      </c>
      <c r="J491" s="71" t="e">
        <f>CONCATENATE(D491,":",VLOOKUP(F491,'Equip Group &amp; Type ref'!F:G,2,FALSE),":",$W491)</f>
        <v>#N/A</v>
      </c>
      <c r="K491" s="84" t="e">
        <f t="shared" si="19"/>
        <v>#N/A</v>
      </c>
      <c r="L491" s="70" t="e">
        <f>INDEX('MFR_List ref'!$A:$A,MATCH($Z491,'MFR_List ref'!$B:$B,0))</f>
        <v>#N/A</v>
      </c>
      <c r="M491" s="76" t="e">
        <f t="shared" si="18"/>
        <v>#N/A</v>
      </c>
      <c r="N491" s="78"/>
      <c r="O491" s="85"/>
      <c r="P491" s="86"/>
      <c r="Q491" s="74"/>
      <c r="R491" s="35"/>
      <c r="S491" s="36"/>
      <c r="T491" s="98"/>
      <c r="U491" s="37"/>
      <c r="V491" s="37"/>
      <c r="W491" s="38"/>
      <c r="X491" s="38"/>
      <c r="Y491" s="38"/>
      <c r="Z491" s="35"/>
      <c r="AA491" s="40"/>
      <c r="AB491" s="41"/>
      <c r="AC491" s="42"/>
      <c r="AD491" s="34"/>
      <c r="AE491" s="39"/>
      <c r="AF491" s="39"/>
      <c r="AG491" s="39"/>
      <c r="AH491" s="34"/>
      <c r="AI491" s="39"/>
      <c r="AJ491" s="39"/>
      <c r="AK491" s="43"/>
      <c r="AL491" s="38"/>
      <c r="AM491" s="40"/>
      <c r="AN491" s="40"/>
      <c r="AO491" s="40"/>
      <c r="AP491" s="40"/>
      <c r="AQ491" s="39"/>
      <c r="AR491" s="39"/>
      <c r="AS491" s="39"/>
      <c r="AT491" s="39"/>
      <c r="AU491" s="39"/>
    </row>
    <row r="492" spans="1:47" s="26" customFormat="1" ht="39" customHeight="1" x14ac:dyDescent="0.25">
      <c r="A492" s="65" t="e">
        <f>VLOOKUP(D492,'Active-Bldg List ref'!$A:$E,4,FALSE)</f>
        <v>#N/A</v>
      </c>
      <c r="B492" s="65" t="e">
        <f>VLOOKUP(D492,'Active-Bldg List ref'!$A:$E,5,FALSE)</f>
        <v>#N/A</v>
      </c>
      <c r="C492" s="65" t="e">
        <f>VLOOKUP(D492,'Active-Bldg List ref'!$A:$B,2,FALSE)</f>
        <v>#N/A</v>
      </c>
      <c r="D492" s="65" t="e">
        <f>INDEX('Active-Bldg List ref'!$A:$A,MATCH(R492,'Active-Bldg List ref'!$C:$C,0))</f>
        <v>#N/A</v>
      </c>
      <c r="E492" s="65" t="e">
        <f>INDEX('Equip Group &amp; Type ref'!D:D,MATCH(U492,'Equip Group &amp; Type ref'!E:E,0))</f>
        <v>#N/A</v>
      </c>
      <c r="F492" s="66" t="e">
        <f>INDEX('Equip Group &amp; Type ref'!F:F,MATCH(V492,'Equip Group &amp; Type ref'!G:G,0))</f>
        <v>#N/A</v>
      </c>
      <c r="G492" s="83"/>
      <c r="H492" s="69" t="e">
        <f>INDEX('Equip Group &amp; Type ref'!$F:$H,MATCH(F492,'Equip Group &amp; Type ref'!$F:$F,0),MATCH(A492,'Equip Group &amp; Type ref'!$2:$2,0))</f>
        <v>#N/A</v>
      </c>
      <c r="I492" s="70" t="e">
        <f>VLOOKUP(F492,'Equip Group &amp; Type ref'!F:H,6,FALSE)</f>
        <v>#N/A</v>
      </c>
      <c r="J492" s="71" t="e">
        <f>CONCATENATE(D492,":",VLOOKUP(F492,'Equip Group &amp; Type ref'!F:G,2,FALSE),":",$W492)</f>
        <v>#N/A</v>
      </c>
      <c r="K492" s="84" t="e">
        <f t="shared" si="19"/>
        <v>#N/A</v>
      </c>
      <c r="L492" s="70" t="e">
        <f>INDEX('MFR_List ref'!$A:$A,MATCH($Z492,'MFR_List ref'!$B:$B,0))</f>
        <v>#N/A</v>
      </c>
      <c r="M492" s="76" t="e">
        <f t="shared" si="18"/>
        <v>#N/A</v>
      </c>
      <c r="N492" s="78"/>
      <c r="O492" s="85"/>
      <c r="P492" s="86"/>
      <c r="Q492" s="74"/>
      <c r="R492" s="35"/>
      <c r="S492" s="36"/>
      <c r="T492" s="98"/>
      <c r="U492" s="37"/>
      <c r="V492" s="37"/>
      <c r="W492" s="38"/>
      <c r="X492" s="38"/>
      <c r="Y492" s="38"/>
      <c r="Z492" s="35"/>
      <c r="AA492" s="40"/>
      <c r="AB492" s="41"/>
      <c r="AC492" s="42"/>
      <c r="AD492" s="34"/>
      <c r="AE492" s="39"/>
      <c r="AF492" s="39"/>
      <c r="AG492" s="39"/>
      <c r="AH492" s="34"/>
      <c r="AI492" s="39"/>
      <c r="AJ492" s="39"/>
      <c r="AK492" s="43"/>
      <c r="AL492" s="38"/>
      <c r="AM492" s="40"/>
      <c r="AN492" s="40"/>
      <c r="AO492" s="40"/>
      <c r="AP492" s="40"/>
      <c r="AQ492" s="39"/>
      <c r="AR492" s="39"/>
      <c r="AS492" s="39"/>
      <c r="AT492" s="39"/>
      <c r="AU492" s="39"/>
    </row>
    <row r="493" spans="1:47" s="26" customFormat="1" ht="39" customHeight="1" x14ac:dyDescent="0.25">
      <c r="A493" s="65" t="e">
        <f>VLOOKUP(D493,'Active-Bldg List ref'!$A:$E,4,FALSE)</f>
        <v>#N/A</v>
      </c>
      <c r="B493" s="65" t="e">
        <f>VLOOKUP(D493,'Active-Bldg List ref'!$A:$E,5,FALSE)</f>
        <v>#N/A</v>
      </c>
      <c r="C493" s="65" t="e">
        <f>VLOOKUP(D493,'Active-Bldg List ref'!$A:$B,2,FALSE)</f>
        <v>#N/A</v>
      </c>
      <c r="D493" s="65" t="e">
        <f>INDEX('Active-Bldg List ref'!$A:$A,MATCH(R493,'Active-Bldg List ref'!$C:$C,0))</f>
        <v>#N/A</v>
      </c>
      <c r="E493" s="65" t="e">
        <f>INDEX('Equip Group &amp; Type ref'!D:D,MATCH(U493,'Equip Group &amp; Type ref'!E:E,0))</f>
        <v>#N/A</v>
      </c>
      <c r="F493" s="66" t="e">
        <f>INDEX('Equip Group &amp; Type ref'!F:F,MATCH(V493,'Equip Group &amp; Type ref'!G:G,0))</f>
        <v>#N/A</v>
      </c>
      <c r="G493" s="83"/>
      <c r="H493" s="69" t="e">
        <f>INDEX('Equip Group &amp; Type ref'!$F:$H,MATCH(F493,'Equip Group &amp; Type ref'!$F:$F,0),MATCH(A493,'Equip Group &amp; Type ref'!$2:$2,0))</f>
        <v>#N/A</v>
      </c>
      <c r="I493" s="70" t="e">
        <f>VLOOKUP(F493,'Equip Group &amp; Type ref'!F:H,6,FALSE)</f>
        <v>#N/A</v>
      </c>
      <c r="J493" s="71" t="e">
        <f>CONCATENATE(D493,":",VLOOKUP(F493,'Equip Group &amp; Type ref'!F:G,2,FALSE),":",$W493)</f>
        <v>#N/A</v>
      </c>
      <c r="K493" s="84" t="e">
        <f t="shared" si="19"/>
        <v>#N/A</v>
      </c>
      <c r="L493" s="70" t="e">
        <f>INDEX('MFR_List ref'!$A:$A,MATCH($Z493,'MFR_List ref'!$B:$B,0))</f>
        <v>#N/A</v>
      </c>
      <c r="M493" s="76" t="e">
        <f t="shared" si="18"/>
        <v>#N/A</v>
      </c>
      <c r="N493" s="78"/>
      <c r="O493" s="85"/>
      <c r="P493" s="86"/>
      <c r="Q493" s="74"/>
      <c r="R493" s="35"/>
      <c r="S493" s="36"/>
      <c r="T493" s="98"/>
      <c r="U493" s="37"/>
      <c r="V493" s="37"/>
      <c r="W493" s="38"/>
      <c r="X493" s="38"/>
      <c r="Y493" s="38"/>
      <c r="Z493" s="35"/>
      <c r="AA493" s="40"/>
      <c r="AB493" s="41"/>
      <c r="AC493" s="42"/>
      <c r="AD493" s="34"/>
      <c r="AE493" s="39"/>
      <c r="AF493" s="39"/>
      <c r="AG493" s="39"/>
      <c r="AH493" s="34"/>
      <c r="AI493" s="39"/>
      <c r="AJ493" s="39"/>
      <c r="AK493" s="43"/>
      <c r="AL493" s="38"/>
      <c r="AM493" s="40"/>
      <c r="AN493" s="40"/>
      <c r="AO493" s="40"/>
      <c r="AP493" s="40"/>
      <c r="AQ493" s="39"/>
      <c r="AR493" s="39"/>
      <c r="AS493" s="39"/>
      <c r="AT493" s="39"/>
      <c r="AU493" s="39"/>
    </row>
    <row r="494" spans="1:47" s="26" customFormat="1" ht="39" customHeight="1" x14ac:dyDescent="0.25">
      <c r="A494" s="65" t="e">
        <f>VLOOKUP(D494,'Active-Bldg List ref'!$A:$E,4,FALSE)</f>
        <v>#N/A</v>
      </c>
      <c r="B494" s="65" t="e">
        <f>VLOOKUP(D494,'Active-Bldg List ref'!$A:$E,5,FALSE)</f>
        <v>#N/A</v>
      </c>
      <c r="C494" s="65" t="e">
        <f>VLOOKUP(D494,'Active-Bldg List ref'!$A:$B,2,FALSE)</f>
        <v>#N/A</v>
      </c>
      <c r="D494" s="65" t="e">
        <f>INDEX('Active-Bldg List ref'!$A:$A,MATCH(R494,'Active-Bldg List ref'!$C:$C,0))</f>
        <v>#N/A</v>
      </c>
      <c r="E494" s="65" t="e">
        <f>INDEX('Equip Group &amp; Type ref'!D:D,MATCH(U494,'Equip Group &amp; Type ref'!E:E,0))</f>
        <v>#N/A</v>
      </c>
      <c r="F494" s="66" t="e">
        <f>INDEX('Equip Group &amp; Type ref'!F:F,MATCH(V494,'Equip Group &amp; Type ref'!G:G,0))</f>
        <v>#N/A</v>
      </c>
      <c r="G494" s="83"/>
      <c r="H494" s="69" t="e">
        <f>INDEX('Equip Group &amp; Type ref'!$F:$H,MATCH(F494,'Equip Group &amp; Type ref'!$F:$F,0),MATCH(A494,'Equip Group &amp; Type ref'!$2:$2,0))</f>
        <v>#N/A</v>
      </c>
      <c r="I494" s="70" t="e">
        <f>VLOOKUP(F494,'Equip Group &amp; Type ref'!F:H,6,FALSE)</f>
        <v>#N/A</v>
      </c>
      <c r="J494" s="71" t="e">
        <f>CONCATENATE(D494,":",VLOOKUP(F494,'Equip Group &amp; Type ref'!F:G,2,FALSE),":",$W494)</f>
        <v>#N/A</v>
      </c>
      <c r="K494" s="84" t="e">
        <f t="shared" si="19"/>
        <v>#N/A</v>
      </c>
      <c r="L494" s="70" t="e">
        <f>INDEX('MFR_List ref'!$A:$A,MATCH($Z494,'MFR_List ref'!$B:$B,0))</f>
        <v>#N/A</v>
      </c>
      <c r="M494" s="76" t="e">
        <f t="shared" si="18"/>
        <v>#N/A</v>
      </c>
      <c r="N494" s="78"/>
      <c r="O494" s="85"/>
      <c r="P494" s="86"/>
      <c r="Q494" s="74"/>
      <c r="R494" s="35"/>
      <c r="S494" s="36"/>
      <c r="T494" s="98"/>
      <c r="U494" s="37"/>
      <c r="V494" s="37"/>
      <c r="W494" s="38"/>
      <c r="X494" s="38"/>
      <c r="Y494" s="38"/>
      <c r="Z494" s="35"/>
      <c r="AA494" s="40"/>
      <c r="AB494" s="41"/>
      <c r="AC494" s="42"/>
      <c r="AD494" s="34"/>
      <c r="AE494" s="39"/>
      <c r="AF494" s="39"/>
      <c r="AG494" s="39"/>
      <c r="AH494" s="34"/>
      <c r="AI494" s="39"/>
      <c r="AJ494" s="39"/>
      <c r="AK494" s="43"/>
      <c r="AL494" s="38"/>
      <c r="AM494" s="40"/>
      <c r="AN494" s="40"/>
      <c r="AO494" s="40"/>
      <c r="AP494" s="40"/>
      <c r="AQ494" s="39"/>
      <c r="AR494" s="39"/>
      <c r="AS494" s="39"/>
      <c r="AT494" s="39"/>
      <c r="AU494" s="39"/>
    </row>
    <row r="495" spans="1:47" s="26" customFormat="1" ht="39" customHeight="1" x14ac:dyDescent="0.25">
      <c r="A495" s="65" t="e">
        <f>VLOOKUP(D495,'Active-Bldg List ref'!$A:$E,4,FALSE)</f>
        <v>#N/A</v>
      </c>
      <c r="B495" s="65" t="e">
        <f>VLOOKUP(D495,'Active-Bldg List ref'!$A:$E,5,FALSE)</f>
        <v>#N/A</v>
      </c>
      <c r="C495" s="65" t="e">
        <f>VLOOKUP(D495,'Active-Bldg List ref'!$A:$B,2,FALSE)</f>
        <v>#N/A</v>
      </c>
      <c r="D495" s="65" t="e">
        <f>INDEX('Active-Bldg List ref'!$A:$A,MATCH(R495,'Active-Bldg List ref'!$C:$C,0))</f>
        <v>#N/A</v>
      </c>
      <c r="E495" s="65" t="e">
        <f>INDEX('Equip Group &amp; Type ref'!D:D,MATCH(U495,'Equip Group &amp; Type ref'!E:E,0))</f>
        <v>#N/A</v>
      </c>
      <c r="F495" s="66" t="e">
        <f>INDEX('Equip Group &amp; Type ref'!F:F,MATCH(V495,'Equip Group &amp; Type ref'!G:G,0))</f>
        <v>#N/A</v>
      </c>
      <c r="G495" s="83"/>
      <c r="H495" s="69" t="e">
        <f>INDEX('Equip Group &amp; Type ref'!$F:$H,MATCH(F495,'Equip Group &amp; Type ref'!$F:$F,0),MATCH(A495,'Equip Group &amp; Type ref'!$2:$2,0))</f>
        <v>#N/A</v>
      </c>
      <c r="I495" s="70" t="e">
        <f>VLOOKUP(F495,'Equip Group &amp; Type ref'!F:H,6,FALSE)</f>
        <v>#N/A</v>
      </c>
      <c r="J495" s="71" t="e">
        <f>CONCATENATE(D495,":",VLOOKUP(F495,'Equip Group &amp; Type ref'!F:G,2,FALSE),":",$W495)</f>
        <v>#N/A</v>
      </c>
      <c r="K495" s="84" t="e">
        <f t="shared" si="19"/>
        <v>#N/A</v>
      </c>
      <c r="L495" s="70" t="e">
        <f>INDEX('MFR_List ref'!$A:$A,MATCH($Z495,'MFR_List ref'!$B:$B,0))</f>
        <v>#N/A</v>
      </c>
      <c r="M495" s="76" t="e">
        <f t="shared" si="18"/>
        <v>#N/A</v>
      </c>
      <c r="N495" s="78"/>
      <c r="O495" s="85"/>
      <c r="P495" s="86"/>
      <c r="Q495" s="74"/>
      <c r="R495" s="35"/>
      <c r="S495" s="36"/>
      <c r="T495" s="98"/>
      <c r="U495" s="37"/>
      <c r="V495" s="37"/>
      <c r="W495" s="38"/>
      <c r="X495" s="38"/>
      <c r="Y495" s="38"/>
      <c r="Z495" s="35"/>
      <c r="AA495" s="40"/>
      <c r="AB495" s="41"/>
      <c r="AC495" s="42"/>
      <c r="AD495" s="34"/>
      <c r="AE495" s="39"/>
      <c r="AF495" s="39"/>
      <c r="AG495" s="39"/>
      <c r="AH495" s="34"/>
      <c r="AI495" s="39"/>
      <c r="AJ495" s="39"/>
      <c r="AK495" s="43"/>
      <c r="AL495" s="38"/>
      <c r="AM495" s="40"/>
      <c r="AN495" s="40"/>
      <c r="AO495" s="40"/>
      <c r="AP495" s="40"/>
      <c r="AQ495" s="39"/>
      <c r="AR495" s="39"/>
      <c r="AS495" s="39"/>
      <c r="AT495" s="39"/>
      <c r="AU495" s="39"/>
    </row>
    <row r="496" spans="1:47" s="26" customFormat="1" ht="39" customHeight="1" x14ac:dyDescent="0.25">
      <c r="A496" s="65" t="e">
        <f>VLOOKUP(D496,'Active-Bldg List ref'!$A:$E,4,FALSE)</f>
        <v>#N/A</v>
      </c>
      <c r="B496" s="65" t="e">
        <f>VLOOKUP(D496,'Active-Bldg List ref'!$A:$E,5,FALSE)</f>
        <v>#N/A</v>
      </c>
      <c r="C496" s="65" t="e">
        <f>VLOOKUP(D496,'Active-Bldg List ref'!$A:$B,2,FALSE)</f>
        <v>#N/A</v>
      </c>
      <c r="D496" s="65" t="e">
        <f>INDEX('Active-Bldg List ref'!$A:$A,MATCH(R496,'Active-Bldg List ref'!$C:$C,0))</f>
        <v>#N/A</v>
      </c>
      <c r="E496" s="65" t="e">
        <f>INDEX('Equip Group &amp; Type ref'!D:D,MATCH(U496,'Equip Group &amp; Type ref'!E:E,0))</f>
        <v>#N/A</v>
      </c>
      <c r="F496" s="66" t="e">
        <f>INDEX('Equip Group &amp; Type ref'!F:F,MATCH(V496,'Equip Group &amp; Type ref'!G:G,0))</f>
        <v>#N/A</v>
      </c>
      <c r="G496" s="83"/>
      <c r="H496" s="69" t="e">
        <f>INDEX('Equip Group &amp; Type ref'!$F:$H,MATCH(F496,'Equip Group &amp; Type ref'!$F:$F,0),MATCH(A496,'Equip Group &amp; Type ref'!$2:$2,0))</f>
        <v>#N/A</v>
      </c>
      <c r="I496" s="70" t="e">
        <f>VLOOKUP(F496,'Equip Group &amp; Type ref'!F:H,6,FALSE)</f>
        <v>#N/A</v>
      </c>
      <c r="J496" s="71" t="e">
        <f>CONCATENATE(D496,":",VLOOKUP(F496,'Equip Group &amp; Type ref'!F:G,2,FALSE),":",$W496)</f>
        <v>#N/A</v>
      </c>
      <c r="K496" s="84" t="e">
        <f t="shared" si="19"/>
        <v>#N/A</v>
      </c>
      <c r="L496" s="70" t="e">
        <f>INDEX('MFR_List ref'!$A:$A,MATCH($Z496,'MFR_List ref'!$B:$B,0))</f>
        <v>#N/A</v>
      </c>
      <c r="M496" s="76" t="e">
        <f t="shared" si="18"/>
        <v>#N/A</v>
      </c>
      <c r="N496" s="78"/>
      <c r="O496" s="85"/>
      <c r="P496" s="86"/>
      <c r="Q496" s="74"/>
      <c r="R496" s="35"/>
      <c r="S496" s="36"/>
      <c r="T496" s="98"/>
      <c r="U496" s="37"/>
      <c r="V496" s="37"/>
      <c r="W496" s="38"/>
      <c r="X496" s="38"/>
      <c r="Y496" s="38"/>
      <c r="Z496" s="35"/>
      <c r="AA496" s="40"/>
      <c r="AB496" s="41"/>
      <c r="AC496" s="42"/>
      <c r="AD496" s="34"/>
      <c r="AE496" s="39"/>
      <c r="AF496" s="39"/>
      <c r="AG496" s="39"/>
      <c r="AH496" s="34"/>
      <c r="AI496" s="39"/>
      <c r="AJ496" s="39"/>
      <c r="AK496" s="43"/>
      <c r="AL496" s="38"/>
      <c r="AM496" s="40"/>
      <c r="AN496" s="40"/>
      <c r="AO496" s="40"/>
      <c r="AP496" s="40"/>
      <c r="AQ496" s="39"/>
      <c r="AR496" s="39"/>
      <c r="AS496" s="39"/>
      <c r="AT496" s="39"/>
      <c r="AU496" s="39"/>
    </row>
    <row r="497" spans="1:47" s="26" customFormat="1" ht="39" customHeight="1" x14ac:dyDescent="0.25">
      <c r="A497" s="65" t="e">
        <f>VLOOKUP(D497,'Active-Bldg List ref'!$A:$E,4,FALSE)</f>
        <v>#N/A</v>
      </c>
      <c r="B497" s="65" t="e">
        <f>VLOOKUP(D497,'Active-Bldg List ref'!$A:$E,5,FALSE)</f>
        <v>#N/A</v>
      </c>
      <c r="C497" s="65" t="e">
        <f>VLOOKUP(D497,'Active-Bldg List ref'!$A:$B,2,FALSE)</f>
        <v>#N/A</v>
      </c>
      <c r="D497" s="65" t="e">
        <f>INDEX('Active-Bldg List ref'!$A:$A,MATCH(R497,'Active-Bldg List ref'!$C:$C,0))</f>
        <v>#N/A</v>
      </c>
      <c r="E497" s="65" t="e">
        <f>INDEX('Equip Group &amp; Type ref'!D:D,MATCH(U497,'Equip Group &amp; Type ref'!E:E,0))</f>
        <v>#N/A</v>
      </c>
      <c r="F497" s="66" t="e">
        <f>INDEX('Equip Group &amp; Type ref'!F:F,MATCH(V497,'Equip Group &amp; Type ref'!G:G,0))</f>
        <v>#N/A</v>
      </c>
      <c r="G497" s="83"/>
      <c r="H497" s="69" t="e">
        <f>INDEX('Equip Group &amp; Type ref'!$F:$H,MATCH(F497,'Equip Group &amp; Type ref'!$F:$F,0),MATCH(A497,'Equip Group &amp; Type ref'!$2:$2,0))</f>
        <v>#N/A</v>
      </c>
      <c r="I497" s="70" t="e">
        <f>VLOOKUP(F497,'Equip Group &amp; Type ref'!F:H,6,FALSE)</f>
        <v>#N/A</v>
      </c>
      <c r="J497" s="71" t="e">
        <f>CONCATENATE(D497,":",VLOOKUP(F497,'Equip Group &amp; Type ref'!F:G,2,FALSE),":",$W497)</f>
        <v>#N/A</v>
      </c>
      <c r="K497" s="84" t="e">
        <f t="shared" si="19"/>
        <v>#N/A</v>
      </c>
      <c r="L497" s="70" t="e">
        <f>INDEX('MFR_List ref'!$A:$A,MATCH($Z497,'MFR_List ref'!$B:$B,0))</f>
        <v>#N/A</v>
      </c>
      <c r="M497" s="76" t="e">
        <f t="shared" si="18"/>
        <v>#N/A</v>
      </c>
      <c r="N497" s="78"/>
      <c r="O497" s="85"/>
      <c r="P497" s="86"/>
      <c r="Q497" s="74"/>
      <c r="R497" s="35"/>
      <c r="S497" s="36"/>
      <c r="T497" s="98"/>
      <c r="U497" s="37"/>
      <c r="V497" s="37"/>
      <c r="W497" s="38"/>
      <c r="X497" s="38"/>
      <c r="Y497" s="38"/>
      <c r="Z497" s="35"/>
      <c r="AA497" s="40"/>
      <c r="AB497" s="41"/>
      <c r="AC497" s="42"/>
      <c r="AD497" s="34"/>
      <c r="AE497" s="39"/>
      <c r="AF497" s="39"/>
      <c r="AG497" s="39"/>
      <c r="AH497" s="34"/>
      <c r="AI497" s="39"/>
      <c r="AJ497" s="39"/>
      <c r="AK497" s="43"/>
      <c r="AL497" s="38"/>
      <c r="AM497" s="40"/>
      <c r="AN497" s="40"/>
      <c r="AO497" s="40"/>
      <c r="AP497" s="40"/>
      <c r="AQ497" s="39"/>
      <c r="AR497" s="39"/>
      <c r="AS497" s="39"/>
      <c r="AT497" s="39"/>
      <c r="AU497" s="39"/>
    </row>
    <row r="498" spans="1:47" s="26" customFormat="1" ht="39" customHeight="1" x14ac:dyDescent="0.25">
      <c r="A498" s="65" t="e">
        <f>VLOOKUP(D498,'Active-Bldg List ref'!$A:$E,4,FALSE)</f>
        <v>#N/A</v>
      </c>
      <c r="B498" s="65" t="e">
        <f>VLOOKUP(D498,'Active-Bldg List ref'!$A:$E,5,FALSE)</f>
        <v>#N/A</v>
      </c>
      <c r="C498" s="65" t="e">
        <f>VLOOKUP(D498,'Active-Bldg List ref'!$A:$B,2,FALSE)</f>
        <v>#N/A</v>
      </c>
      <c r="D498" s="65" t="e">
        <f>INDEX('Active-Bldg List ref'!$A:$A,MATCH(R498,'Active-Bldg List ref'!$C:$C,0))</f>
        <v>#N/A</v>
      </c>
      <c r="E498" s="65" t="e">
        <f>INDEX('Equip Group &amp; Type ref'!D:D,MATCH(U498,'Equip Group &amp; Type ref'!E:E,0))</f>
        <v>#N/A</v>
      </c>
      <c r="F498" s="66" t="e">
        <f>INDEX('Equip Group &amp; Type ref'!F:F,MATCH(V498,'Equip Group &amp; Type ref'!G:G,0))</f>
        <v>#N/A</v>
      </c>
      <c r="G498" s="83"/>
      <c r="H498" s="69" t="e">
        <f>INDEX('Equip Group &amp; Type ref'!$F:$H,MATCH(F498,'Equip Group &amp; Type ref'!$F:$F,0),MATCH(A498,'Equip Group &amp; Type ref'!$2:$2,0))</f>
        <v>#N/A</v>
      </c>
      <c r="I498" s="70" t="e">
        <f>VLOOKUP(F498,'Equip Group &amp; Type ref'!F:H,6,FALSE)</f>
        <v>#N/A</v>
      </c>
      <c r="J498" s="71" t="e">
        <f>CONCATENATE(D498,":",VLOOKUP(F498,'Equip Group &amp; Type ref'!F:G,2,FALSE),":",$W498)</f>
        <v>#N/A</v>
      </c>
      <c r="K498" s="84" t="e">
        <f t="shared" si="19"/>
        <v>#N/A</v>
      </c>
      <c r="L498" s="70" t="e">
        <f>INDEX('MFR_List ref'!$A:$A,MATCH($Z498,'MFR_List ref'!$B:$B,0))</f>
        <v>#N/A</v>
      </c>
      <c r="M498" s="76" t="e">
        <f t="shared" si="18"/>
        <v>#N/A</v>
      </c>
      <c r="N498" s="78"/>
      <c r="O498" s="85"/>
      <c r="P498" s="86"/>
      <c r="Q498" s="74"/>
      <c r="R498" s="35"/>
      <c r="S498" s="36"/>
      <c r="T498" s="98"/>
      <c r="U498" s="37"/>
      <c r="V498" s="37"/>
      <c r="W498" s="38"/>
      <c r="X498" s="38"/>
      <c r="Y498" s="38"/>
      <c r="Z498" s="35"/>
      <c r="AA498" s="40"/>
      <c r="AB498" s="41"/>
      <c r="AC498" s="42"/>
      <c r="AD498" s="34"/>
      <c r="AE498" s="39"/>
      <c r="AF498" s="39"/>
      <c r="AG498" s="39"/>
      <c r="AH498" s="34"/>
      <c r="AI498" s="39"/>
      <c r="AJ498" s="39"/>
      <c r="AK498" s="43"/>
      <c r="AL498" s="38"/>
      <c r="AM498" s="40"/>
      <c r="AN498" s="40"/>
      <c r="AO498" s="40"/>
      <c r="AP498" s="40"/>
      <c r="AQ498" s="39"/>
      <c r="AR498" s="39"/>
      <c r="AS498" s="39"/>
      <c r="AT498" s="39"/>
      <c r="AU498" s="39"/>
    </row>
    <row r="499" spans="1:47" s="26" customFormat="1" ht="39" customHeight="1" x14ac:dyDescent="0.25">
      <c r="A499" s="65" t="e">
        <f>VLOOKUP(D499,'Active-Bldg List ref'!$A:$E,4,FALSE)</f>
        <v>#N/A</v>
      </c>
      <c r="B499" s="65" t="e">
        <f>VLOOKUP(D499,'Active-Bldg List ref'!$A:$E,5,FALSE)</f>
        <v>#N/A</v>
      </c>
      <c r="C499" s="65" t="e">
        <f>VLOOKUP(D499,'Active-Bldg List ref'!$A:$B,2,FALSE)</f>
        <v>#N/A</v>
      </c>
      <c r="D499" s="65" t="e">
        <f>INDEX('Active-Bldg List ref'!$A:$A,MATCH(R499,'Active-Bldg List ref'!$C:$C,0))</f>
        <v>#N/A</v>
      </c>
      <c r="E499" s="65" t="e">
        <f>INDEX('Equip Group &amp; Type ref'!D:D,MATCH(U499,'Equip Group &amp; Type ref'!E:E,0))</f>
        <v>#N/A</v>
      </c>
      <c r="F499" s="66" t="e">
        <f>INDEX('Equip Group &amp; Type ref'!F:F,MATCH(V499,'Equip Group &amp; Type ref'!G:G,0))</f>
        <v>#N/A</v>
      </c>
      <c r="G499" s="83"/>
      <c r="H499" s="69" t="e">
        <f>INDEX('Equip Group &amp; Type ref'!$F:$H,MATCH(F499,'Equip Group &amp; Type ref'!$F:$F,0),MATCH(A499,'Equip Group &amp; Type ref'!$2:$2,0))</f>
        <v>#N/A</v>
      </c>
      <c r="I499" s="70" t="e">
        <f>VLOOKUP(F499,'Equip Group &amp; Type ref'!F:H,6,FALSE)</f>
        <v>#N/A</v>
      </c>
      <c r="J499" s="71" t="e">
        <f>CONCATENATE(D499,":",VLOOKUP(F499,'Equip Group &amp; Type ref'!F:G,2,FALSE),":",$W499)</f>
        <v>#N/A</v>
      </c>
      <c r="K499" s="84" t="e">
        <f t="shared" si="19"/>
        <v>#N/A</v>
      </c>
      <c r="L499" s="70" t="e">
        <f>INDEX('MFR_List ref'!$A:$A,MATCH($Z499,'MFR_List ref'!$B:$B,0))</f>
        <v>#N/A</v>
      </c>
      <c r="M499" s="76" t="e">
        <f t="shared" si="18"/>
        <v>#N/A</v>
      </c>
      <c r="N499" s="78"/>
      <c r="O499" s="85"/>
      <c r="P499" s="86"/>
      <c r="Q499" s="74"/>
      <c r="R499" s="35"/>
      <c r="S499" s="36"/>
      <c r="T499" s="98"/>
      <c r="U499" s="37"/>
      <c r="V499" s="37"/>
      <c r="W499" s="38"/>
      <c r="X499" s="38"/>
      <c r="Y499" s="38"/>
      <c r="Z499" s="35"/>
      <c r="AA499" s="40"/>
      <c r="AB499" s="41"/>
      <c r="AC499" s="42"/>
      <c r="AD499" s="34"/>
      <c r="AE499" s="39"/>
      <c r="AF499" s="39"/>
      <c r="AG499" s="39"/>
      <c r="AH499" s="34"/>
      <c r="AI499" s="39"/>
      <c r="AJ499" s="39"/>
      <c r="AK499" s="43"/>
      <c r="AL499" s="38"/>
      <c r="AM499" s="40"/>
      <c r="AN499" s="40"/>
      <c r="AO499" s="40"/>
      <c r="AP499" s="40"/>
      <c r="AQ499" s="39"/>
      <c r="AR499" s="39"/>
      <c r="AS499" s="39"/>
      <c r="AT499" s="39"/>
      <c r="AU499" s="39"/>
    </row>
    <row r="500" spans="1:47" s="26" customFormat="1" ht="39" customHeight="1" x14ac:dyDescent="0.25">
      <c r="A500" s="65" t="e">
        <f>VLOOKUP(D500,'Active-Bldg List ref'!$A:$E,4,FALSE)</f>
        <v>#N/A</v>
      </c>
      <c r="B500" s="65" t="e">
        <f>VLOOKUP(D500,'Active-Bldg List ref'!$A:$E,5,FALSE)</f>
        <v>#N/A</v>
      </c>
      <c r="C500" s="65" t="e">
        <f>VLOOKUP(D500,'Active-Bldg List ref'!$A:$B,2,FALSE)</f>
        <v>#N/A</v>
      </c>
      <c r="D500" s="65" t="e">
        <f>INDEX('Active-Bldg List ref'!$A:$A,MATCH(R500,'Active-Bldg List ref'!$C:$C,0))</f>
        <v>#N/A</v>
      </c>
      <c r="E500" s="65" t="e">
        <f>INDEX('Equip Group &amp; Type ref'!D:D,MATCH(U500,'Equip Group &amp; Type ref'!E:E,0))</f>
        <v>#N/A</v>
      </c>
      <c r="F500" s="66" t="e">
        <f>INDEX('Equip Group &amp; Type ref'!F:F,MATCH(V500,'Equip Group &amp; Type ref'!G:G,0))</f>
        <v>#N/A</v>
      </c>
      <c r="G500" s="83"/>
      <c r="H500" s="69" t="e">
        <f>INDEX('Equip Group &amp; Type ref'!$F:$H,MATCH(F500,'Equip Group &amp; Type ref'!$F:$F,0),MATCH(A500,'Equip Group &amp; Type ref'!$2:$2,0))</f>
        <v>#N/A</v>
      </c>
      <c r="I500" s="70" t="e">
        <f>VLOOKUP(F500,'Equip Group &amp; Type ref'!F:H,6,FALSE)</f>
        <v>#N/A</v>
      </c>
      <c r="J500" s="71" t="e">
        <f>CONCATENATE(D500,":",VLOOKUP(F500,'Equip Group &amp; Type ref'!F:G,2,FALSE),":",$W500)</f>
        <v>#N/A</v>
      </c>
      <c r="K500" s="84" t="e">
        <f t="shared" si="19"/>
        <v>#N/A</v>
      </c>
      <c r="L500" s="70" t="e">
        <f>INDEX('MFR_List ref'!$A:$A,MATCH($Z500,'MFR_List ref'!$B:$B,0))</f>
        <v>#N/A</v>
      </c>
      <c r="M500" s="76" t="e">
        <f t="shared" si="18"/>
        <v>#N/A</v>
      </c>
      <c r="N500" s="78"/>
      <c r="O500" s="85"/>
      <c r="P500" s="86"/>
      <c r="Q500" s="74"/>
      <c r="R500" s="35"/>
      <c r="S500" s="36"/>
      <c r="T500" s="98"/>
      <c r="U500" s="37"/>
      <c r="V500" s="37"/>
      <c r="W500" s="38"/>
      <c r="X500" s="38"/>
      <c r="Y500" s="38"/>
      <c r="Z500" s="35"/>
      <c r="AA500" s="40"/>
      <c r="AB500" s="41"/>
      <c r="AC500" s="42"/>
      <c r="AD500" s="34"/>
      <c r="AE500" s="39"/>
      <c r="AF500" s="39"/>
      <c r="AG500" s="39"/>
      <c r="AH500" s="34"/>
      <c r="AI500" s="39"/>
      <c r="AJ500" s="39"/>
      <c r="AK500" s="43"/>
      <c r="AL500" s="38"/>
      <c r="AM500" s="40"/>
      <c r="AN500" s="40"/>
      <c r="AO500" s="40"/>
      <c r="AP500" s="40"/>
      <c r="AQ500" s="39"/>
      <c r="AR500" s="39"/>
      <c r="AS500" s="39"/>
      <c r="AT500" s="39"/>
      <c r="AU500" s="39"/>
    </row>
    <row r="501" spans="1:47" s="26" customFormat="1" ht="39" customHeight="1" x14ac:dyDescent="0.25">
      <c r="A501" s="65" t="e">
        <f>VLOOKUP(D501,'Active-Bldg List ref'!$A:$E,4,FALSE)</f>
        <v>#N/A</v>
      </c>
      <c r="B501" s="65" t="e">
        <f>VLOOKUP(D501,'Active-Bldg List ref'!$A:$E,5,FALSE)</f>
        <v>#N/A</v>
      </c>
      <c r="C501" s="65" t="e">
        <f>VLOOKUP(D501,'Active-Bldg List ref'!$A:$B,2,FALSE)</f>
        <v>#N/A</v>
      </c>
      <c r="D501" s="65" t="e">
        <f>INDEX('Active-Bldg List ref'!$A:$A,MATCH(R501,'Active-Bldg List ref'!$C:$C,0))</f>
        <v>#N/A</v>
      </c>
      <c r="E501" s="65" t="e">
        <f>INDEX('Equip Group &amp; Type ref'!D:D,MATCH(U501,'Equip Group &amp; Type ref'!E:E,0))</f>
        <v>#N/A</v>
      </c>
      <c r="F501" s="66" t="e">
        <f>INDEX('Equip Group &amp; Type ref'!F:F,MATCH(V501,'Equip Group &amp; Type ref'!G:G,0))</f>
        <v>#N/A</v>
      </c>
      <c r="G501" s="83"/>
      <c r="H501" s="69" t="e">
        <f>INDEX('Equip Group &amp; Type ref'!$F:$H,MATCH(F501,'Equip Group &amp; Type ref'!$F:$F,0),MATCH(A501,'Equip Group &amp; Type ref'!$2:$2,0))</f>
        <v>#N/A</v>
      </c>
      <c r="I501" s="70" t="e">
        <f>VLOOKUP(F501,'Equip Group &amp; Type ref'!F:H,6,FALSE)</f>
        <v>#N/A</v>
      </c>
      <c r="J501" s="71" t="e">
        <f>CONCATENATE(D501,":",VLOOKUP(F501,'Equip Group &amp; Type ref'!F:G,2,FALSE),":",$W501)</f>
        <v>#N/A</v>
      </c>
      <c r="K501" s="84" t="e">
        <f t="shared" si="19"/>
        <v>#N/A</v>
      </c>
      <c r="L501" s="70" t="e">
        <f>INDEX('MFR_List ref'!$A:$A,MATCH($Z501,'MFR_List ref'!$B:$B,0))</f>
        <v>#N/A</v>
      </c>
      <c r="M501" s="76" t="e">
        <f t="shared" si="18"/>
        <v>#N/A</v>
      </c>
      <c r="N501" s="78"/>
      <c r="O501" s="85"/>
      <c r="P501" s="86"/>
      <c r="Q501" s="74"/>
      <c r="R501" s="35"/>
      <c r="S501" s="36"/>
      <c r="T501" s="98"/>
      <c r="U501" s="37"/>
      <c r="V501" s="37"/>
      <c r="W501" s="38"/>
      <c r="X501" s="38"/>
      <c r="Y501" s="38"/>
      <c r="Z501" s="35"/>
      <c r="AA501" s="40"/>
      <c r="AB501" s="41"/>
      <c r="AC501" s="42"/>
      <c r="AD501" s="34"/>
      <c r="AE501" s="39"/>
      <c r="AF501" s="39"/>
      <c r="AG501" s="39"/>
      <c r="AH501" s="34"/>
      <c r="AI501" s="39"/>
      <c r="AJ501" s="39"/>
      <c r="AK501" s="43"/>
      <c r="AL501" s="38"/>
      <c r="AM501" s="40"/>
      <c r="AN501" s="40"/>
      <c r="AO501" s="40"/>
      <c r="AP501" s="40"/>
      <c r="AQ501" s="39"/>
      <c r="AR501" s="39"/>
      <c r="AS501" s="39"/>
      <c r="AT501" s="39"/>
      <c r="AU501" s="39"/>
    </row>
    <row r="502" spans="1:47" s="26" customFormat="1" ht="39" customHeight="1" x14ac:dyDescent="0.25">
      <c r="A502" s="65" t="e">
        <f>VLOOKUP(D502,'Active-Bldg List ref'!$A:$E,4,FALSE)</f>
        <v>#N/A</v>
      </c>
      <c r="B502" s="65" t="e">
        <f>VLOOKUP(D502,'Active-Bldg List ref'!$A:$E,5,FALSE)</f>
        <v>#N/A</v>
      </c>
      <c r="C502" s="65" t="e">
        <f>VLOOKUP(D502,'Active-Bldg List ref'!$A:$B,2,FALSE)</f>
        <v>#N/A</v>
      </c>
      <c r="D502" s="65" t="e">
        <f>INDEX('Active-Bldg List ref'!$A:$A,MATCH(R502,'Active-Bldg List ref'!$C:$C,0))</f>
        <v>#N/A</v>
      </c>
      <c r="E502" s="65" t="e">
        <f>INDEX('Equip Group &amp; Type ref'!D:D,MATCH(U502,'Equip Group &amp; Type ref'!E:E,0))</f>
        <v>#N/A</v>
      </c>
      <c r="F502" s="66" t="e">
        <f>INDEX('Equip Group &amp; Type ref'!F:F,MATCH(V502,'Equip Group &amp; Type ref'!G:G,0))</f>
        <v>#N/A</v>
      </c>
      <c r="G502" s="83"/>
      <c r="H502" s="69" t="e">
        <f>INDEX('Equip Group &amp; Type ref'!$F:$H,MATCH(F502,'Equip Group &amp; Type ref'!$F:$F,0),MATCH(A502,'Equip Group &amp; Type ref'!$2:$2,0))</f>
        <v>#N/A</v>
      </c>
      <c r="I502" s="70" t="e">
        <f>VLOOKUP(F502,'Equip Group &amp; Type ref'!F:H,6,FALSE)</f>
        <v>#N/A</v>
      </c>
      <c r="J502" s="71" t="e">
        <f>CONCATENATE(D502,":",VLOOKUP(F502,'Equip Group &amp; Type ref'!F:G,2,FALSE),":",$W502)</f>
        <v>#N/A</v>
      </c>
      <c r="K502" s="84" t="e">
        <f t="shared" si="19"/>
        <v>#N/A</v>
      </c>
      <c r="L502" s="70" t="e">
        <f>INDEX('MFR_List ref'!$A:$A,MATCH($Z502,'MFR_List ref'!$B:$B,0))</f>
        <v>#N/A</v>
      </c>
      <c r="M502" s="76" t="e">
        <f t="shared" si="18"/>
        <v>#N/A</v>
      </c>
      <c r="N502" s="78"/>
      <c r="O502" s="85"/>
      <c r="P502" s="86"/>
      <c r="Q502" s="74"/>
      <c r="R502" s="35"/>
      <c r="S502" s="36"/>
      <c r="T502" s="98"/>
      <c r="U502" s="37"/>
      <c r="V502" s="37"/>
      <c r="W502" s="38"/>
      <c r="X502" s="38"/>
      <c r="Y502" s="38"/>
      <c r="Z502" s="35"/>
      <c r="AA502" s="40"/>
      <c r="AB502" s="41"/>
      <c r="AC502" s="42"/>
      <c r="AD502" s="34"/>
      <c r="AE502" s="39"/>
      <c r="AF502" s="39"/>
      <c r="AG502" s="39"/>
      <c r="AH502" s="34"/>
      <c r="AI502" s="39"/>
      <c r="AJ502" s="39"/>
      <c r="AK502" s="43"/>
      <c r="AL502" s="38"/>
      <c r="AM502" s="40"/>
      <c r="AN502" s="40"/>
      <c r="AO502" s="40"/>
      <c r="AP502" s="40"/>
      <c r="AQ502" s="39"/>
      <c r="AR502" s="39"/>
      <c r="AS502" s="39"/>
      <c r="AT502" s="39"/>
      <c r="AU502" s="39"/>
    </row>
    <row r="503" spans="1:47" s="26" customFormat="1" ht="39" customHeight="1" x14ac:dyDescent="0.25">
      <c r="A503" s="65" t="e">
        <f>VLOOKUP(D503,'Active-Bldg List ref'!$A:$E,4,FALSE)</f>
        <v>#N/A</v>
      </c>
      <c r="B503" s="65" t="e">
        <f>VLOOKUP(D503,'Active-Bldg List ref'!$A:$E,5,FALSE)</f>
        <v>#N/A</v>
      </c>
      <c r="C503" s="65" t="e">
        <f>VLOOKUP(D503,'Active-Bldg List ref'!$A:$B,2,FALSE)</f>
        <v>#N/A</v>
      </c>
      <c r="D503" s="65" t="e">
        <f>INDEX('Active-Bldg List ref'!$A:$A,MATCH(R503,'Active-Bldg List ref'!$C:$C,0))</f>
        <v>#N/A</v>
      </c>
      <c r="E503" s="65" t="e">
        <f>INDEX('Equip Group &amp; Type ref'!D:D,MATCH(U503,'Equip Group &amp; Type ref'!E:E,0))</f>
        <v>#N/A</v>
      </c>
      <c r="F503" s="66" t="e">
        <f>INDEX('Equip Group &amp; Type ref'!F:F,MATCH(V503,'Equip Group &amp; Type ref'!G:G,0))</f>
        <v>#N/A</v>
      </c>
      <c r="G503" s="83"/>
      <c r="H503" s="69" t="e">
        <f>INDEX('Equip Group &amp; Type ref'!$F:$H,MATCH(F503,'Equip Group &amp; Type ref'!$F:$F,0),MATCH(A503,'Equip Group &amp; Type ref'!$2:$2,0))</f>
        <v>#N/A</v>
      </c>
      <c r="I503" s="70" t="e">
        <f>VLOOKUP(F503,'Equip Group &amp; Type ref'!F:H,6,FALSE)</f>
        <v>#N/A</v>
      </c>
      <c r="J503" s="71" t="e">
        <f>CONCATENATE(D503,":",VLOOKUP(F503,'Equip Group &amp; Type ref'!F:G,2,FALSE),":",$W503)</f>
        <v>#N/A</v>
      </c>
      <c r="K503" s="84" t="e">
        <f t="shared" si="19"/>
        <v>#N/A</v>
      </c>
      <c r="L503" s="70" t="e">
        <f>INDEX('MFR_List ref'!$A:$A,MATCH($Z503,'MFR_List ref'!$B:$B,0))</f>
        <v>#N/A</v>
      </c>
      <c r="M503" s="76" t="e">
        <f t="shared" si="18"/>
        <v>#N/A</v>
      </c>
      <c r="N503" s="78"/>
      <c r="O503" s="85"/>
      <c r="P503" s="86"/>
      <c r="Q503" s="74"/>
      <c r="R503" s="35"/>
      <c r="S503" s="36"/>
      <c r="T503" s="98"/>
      <c r="U503" s="37"/>
      <c r="V503" s="37"/>
      <c r="W503" s="38"/>
      <c r="X503" s="38"/>
      <c r="Y503" s="38"/>
      <c r="Z503" s="35"/>
      <c r="AA503" s="40"/>
      <c r="AB503" s="41"/>
      <c r="AC503" s="42"/>
      <c r="AD503" s="34"/>
      <c r="AE503" s="39"/>
      <c r="AF503" s="39"/>
      <c r="AG503" s="39"/>
      <c r="AH503" s="34"/>
      <c r="AI503" s="39"/>
      <c r="AJ503" s="39"/>
      <c r="AK503" s="43"/>
      <c r="AL503" s="38"/>
      <c r="AM503" s="40"/>
      <c r="AN503" s="40"/>
      <c r="AO503" s="40"/>
      <c r="AP503" s="40"/>
      <c r="AQ503" s="39"/>
      <c r="AR503" s="39"/>
      <c r="AS503" s="39"/>
      <c r="AT503" s="39"/>
      <c r="AU503" s="39"/>
    </row>
    <row r="504" spans="1:47" s="26" customFormat="1" ht="39" customHeight="1" x14ac:dyDescent="0.25">
      <c r="A504" s="65" t="e">
        <f>VLOOKUP(D504,'Active-Bldg List ref'!$A:$E,4,FALSE)</f>
        <v>#N/A</v>
      </c>
      <c r="B504" s="65" t="e">
        <f>VLOOKUP(D504,'Active-Bldg List ref'!$A:$E,5,FALSE)</f>
        <v>#N/A</v>
      </c>
      <c r="C504" s="65" t="e">
        <f>VLOOKUP(D504,'Active-Bldg List ref'!$A:$B,2,FALSE)</f>
        <v>#N/A</v>
      </c>
      <c r="D504" s="65" t="e">
        <f>INDEX('Active-Bldg List ref'!$A:$A,MATCH(R504,'Active-Bldg List ref'!$C:$C,0))</f>
        <v>#N/A</v>
      </c>
      <c r="E504" s="65" t="e">
        <f>INDEX('Equip Group &amp; Type ref'!D:D,MATCH(U504,'Equip Group &amp; Type ref'!E:E,0))</f>
        <v>#N/A</v>
      </c>
      <c r="F504" s="66" t="e">
        <f>INDEX('Equip Group &amp; Type ref'!F:F,MATCH(V504,'Equip Group &amp; Type ref'!G:G,0))</f>
        <v>#N/A</v>
      </c>
      <c r="G504" s="83"/>
      <c r="H504" s="69" t="e">
        <f>INDEX('Equip Group &amp; Type ref'!$F:$H,MATCH(F504,'Equip Group &amp; Type ref'!$F:$F,0),MATCH(A504,'Equip Group &amp; Type ref'!$2:$2,0))</f>
        <v>#N/A</v>
      </c>
      <c r="I504" s="70" t="e">
        <f>VLOOKUP(F504,'Equip Group &amp; Type ref'!F:H,6,FALSE)</f>
        <v>#N/A</v>
      </c>
      <c r="J504" s="71" t="e">
        <f>CONCATENATE(D504,":",VLOOKUP(F504,'Equip Group &amp; Type ref'!F:G,2,FALSE),":",$W504)</f>
        <v>#N/A</v>
      </c>
      <c r="K504" s="84" t="e">
        <f t="shared" si="19"/>
        <v>#N/A</v>
      </c>
      <c r="L504" s="70" t="e">
        <f>INDEX('MFR_List ref'!$A:$A,MATCH($Z504,'MFR_List ref'!$B:$B,0))</f>
        <v>#N/A</v>
      </c>
      <c r="M504" s="76" t="e">
        <f t="shared" si="18"/>
        <v>#N/A</v>
      </c>
      <c r="N504" s="78"/>
      <c r="O504" s="85"/>
      <c r="P504" s="86"/>
      <c r="Q504" s="74"/>
      <c r="R504" s="35"/>
      <c r="S504" s="36"/>
      <c r="T504" s="98"/>
      <c r="U504" s="37"/>
      <c r="V504" s="37"/>
      <c r="W504" s="38"/>
      <c r="X504" s="38"/>
      <c r="Y504" s="38"/>
      <c r="Z504" s="35"/>
      <c r="AA504" s="40"/>
      <c r="AB504" s="41"/>
      <c r="AC504" s="42"/>
      <c r="AD504" s="34"/>
      <c r="AE504" s="39"/>
      <c r="AF504" s="39"/>
      <c r="AG504" s="39"/>
      <c r="AH504" s="34"/>
      <c r="AI504" s="39"/>
      <c r="AJ504" s="39"/>
      <c r="AK504" s="43"/>
      <c r="AL504" s="38"/>
      <c r="AM504" s="40"/>
      <c r="AN504" s="40"/>
      <c r="AO504" s="40"/>
      <c r="AP504" s="40"/>
      <c r="AQ504" s="39"/>
      <c r="AR504" s="39"/>
      <c r="AS504" s="39"/>
      <c r="AT504" s="39"/>
      <c r="AU504" s="39"/>
    </row>
    <row r="505" spans="1:47" s="26" customFormat="1" ht="39" customHeight="1" x14ac:dyDescent="0.25">
      <c r="A505" s="65" t="e">
        <f>VLOOKUP(D505,'Active-Bldg List ref'!$A:$E,4,FALSE)</f>
        <v>#N/A</v>
      </c>
      <c r="B505" s="65" t="e">
        <f>VLOOKUP(D505,'Active-Bldg List ref'!$A:$E,5,FALSE)</f>
        <v>#N/A</v>
      </c>
      <c r="C505" s="65" t="e">
        <f>VLOOKUP(D505,'Active-Bldg List ref'!$A:$B,2,FALSE)</f>
        <v>#N/A</v>
      </c>
      <c r="D505" s="65" t="e">
        <f>INDEX('Active-Bldg List ref'!$A:$A,MATCH(R505,'Active-Bldg List ref'!$C:$C,0))</f>
        <v>#N/A</v>
      </c>
      <c r="E505" s="65" t="e">
        <f>INDEX('Equip Group &amp; Type ref'!D:D,MATCH(U505,'Equip Group &amp; Type ref'!E:E,0))</f>
        <v>#N/A</v>
      </c>
      <c r="F505" s="66" t="e">
        <f>INDEX('Equip Group &amp; Type ref'!F:F,MATCH(V505,'Equip Group &amp; Type ref'!G:G,0))</f>
        <v>#N/A</v>
      </c>
      <c r="G505" s="83"/>
      <c r="H505" s="69" t="e">
        <f>INDEX('Equip Group &amp; Type ref'!$F:$H,MATCH(F505,'Equip Group &amp; Type ref'!$F:$F,0),MATCH(A505,'Equip Group &amp; Type ref'!$2:$2,0))</f>
        <v>#N/A</v>
      </c>
      <c r="I505" s="70" t="e">
        <f>VLOOKUP(F505,'Equip Group &amp; Type ref'!F:H,6,FALSE)</f>
        <v>#N/A</v>
      </c>
      <c r="J505" s="71" t="e">
        <f>CONCATENATE(D505,":",VLOOKUP(F505,'Equip Group &amp; Type ref'!F:G,2,FALSE),":",$W505)</f>
        <v>#N/A</v>
      </c>
      <c r="K505" s="84" t="e">
        <f t="shared" si="19"/>
        <v>#N/A</v>
      </c>
      <c r="L505" s="70" t="e">
        <f>INDEX('MFR_List ref'!$A:$A,MATCH($Z505,'MFR_List ref'!$B:$B,0))</f>
        <v>#N/A</v>
      </c>
      <c r="M505" s="76" t="e">
        <f t="shared" si="18"/>
        <v>#N/A</v>
      </c>
      <c r="N505" s="78"/>
      <c r="O505" s="85"/>
      <c r="P505" s="86"/>
      <c r="Q505" s="74"/>
      <c r="R505" s="35"/>
      <c r="S505" s="36"/>
      <c r="T505" s="98"/>
      <c r="U505" s="37"/>
      <c r="V505" s="37"/>
      <c r="W505" s="38"/>
      <c r="X505" s="38"/>
      <c r="Y505" s="38"/>
      <c r="Z505" s="35"/>
      <c r="AA505" s="40"/>
      <c r="AB505" s="41"/>
      <c r="AC505" s="42"/>
      <c r="AD505" s="34"/>
      <c r="AE505" s="39"/>
      <c r="AF505" s="39"/>
      <c r="AG505" s="39"/>
      <c r="AH505" s="34"/>
      <c r="AI505" s="39"/>
      <c r="AJ505" s="39"/>
      <c r="AK505" s="43"/>
      <c r="AL505" s="38"/>
      <c r="AM505" s="40"/>
      <c r="AN505" s="40"/>
      <c r="AO505" s="40"/>
      <c r="AP505" s="40"/>
      <c r="AQ505" s="39"/>
      <c r="AR505" s="39"/>
      <c r="AS505" s="39"/>
      <c r="AT505" s="39"/>
      <c r="AU505" s="39"/>
    </row>
    <row r="506" spans="1:47" s="26" customFormat="1" ht="39" customHeight="1" x14ac:dyDescent="0.25">
      <c r="A506" s="65" t="e">
        <f>VLOOKUP(D506,'Active-Bldg List ref'!$A:$E,4,FALSE)</f>
        <v>#N/A</v>
      </c>
      <c r="B506" s="65" t="e">
        <f>VLOOKUP(D506,'Active-Bldg List ref'!$A:$E,5,FALSE)</f>
        <v>#N/A</v>
      </c>
      <c r="C506" s="65" t="e">
        <f>VLOOKUP(D506,'Active-Bldg List ref'!$A:$B,2,FALSE)</f>
        <v>#N/A</v>
      </c>
      <c r="D506" s="65" t="e">
        <f>INDEX('Active-Bldg List ref'!$A:$A,MATCH(R506,'Active-Bldg List ref'!$C:$C,0))</f>
        <v>#N/A</v>
      </c>
      <c r="E506" s="65" t="e">
        <f>INDEX('Equip Group &amp; Type ref'!D:D,MATCH(U506,'Equip Group &amp; Type ref'!E:E,0))</f>
        <v>#N/A</v>
      </c>
      <c r="F506" s="66" t="e">
        <f>INDEX('Equip Group &amp; Type ref'!F:F,MATCH(V506,'Equip Group &amp; Type ref'!G:G,0))</f>
        <v>#N/A</v>
      </c>
      <c r="G506" s="83"/>
      <c r="H506" s="69" t="e">
        <f>INDEX('Equip Group &amp; Type ref'!$F:$H,MATCH(F506,'Equip Group &amp; Type ref'!$F:$F,0),MATCH(A506,'Equip Group &amp; Type ref'!$2:$2,0))</f>
        <v>#N/A</v>
      </c>
      <c r="I506" s="70" t="e">
        <f>VLOOKUP(F506,'Equip Group &amp; Type ref'!F:H,6,FALSE)</f>
        <v>#N/A</v>
      </c>
      <c r="J506" s="71" t="e">
        <f>CONCATENATE(D506,":",VLOOKUP(F506,'Equip Group &amp; Type ref'!F:G,2,FALSE),":",$W506)</f>
        <v>#N/A</v>
      </c>
      <c r="K506" s="84" t="e">
        <f t="shared" si="19"/>
        <v>#N/A</v>
      </c>
      <c r="L506" s="70" t="e">
        <f>INDEX('MFR_List ref'!$A:$A,MATCH($Z506,'MFR_List ref'!$B:$B,0))</f>
        <v>#N/A</v>
      </c>
      <c r="M506" s="76" t="e">
        <f t="shared" si="18"/>
        <v>#N/A</v>
      </c>
      <c r="N506" s="78"/>
      <c r="O506" s="85"/>
      <c r="P506" s="86"/>
      <c r="Q506" s="74"/>
      <c r="R506" s="35"/>
      <c r="S506" s="36"/>
      <c r="T506" s="98"/>
      <c r="U506" s="37"/>
      <c r="V506" s="37"/>
      <c r="W506" s="38"/>
      <c r="X506" s="38"/>
      <c r="Y506" s="38"/>
      <c r="Z506" s="35"/>
      <c r="AA506" s="40"/>
      <c r="AB506" s="41"/>
      <c r="AC506" s="42"/>
      <c r="AD506" s="34"/>
      <c r="AE506" s="39"/>
      <c r="AF506" s="39"/>
      <c r="AG506" s="39"/>
      <c r="AH506" s="34"/>
      <c r="AI506" s="39"/>
      <c r="AJ506" s="39"/>
      <c r="AK506" s="43"/>
      <c r="AL506" s="38"/>
      <c r="AM506" s="40"/>
      <c r="AN506" s="40"/>
      <c r="AO506" s="40"/>
      <c r="AP506" s="40"/>
      <c r="AQ506" s="39"/>
      <c r="AR506" s="39"/>
      <c r="AS506" s="39"/>
      <c r="AT506" s="39"/>
      <c r="AU506" s="39"/>
    </row>
    <row r="507" spans="1:47" s="26" customFormat="1" ht="39" customHeight="1" x14ac:dyDescent="0.25">
      <c r="A507" s="65" t="e">
        <f>VLOOKUP(D507,'Active-Bldg List ref'!$A:$E,4,FALSE)</f>
        <v>#N/A</v>
      </c>
      <c r="B507" s="65" t="e">
        <f>VLOOKUP(D507,'Active-Bldg List ref'!$A:$E,5,FALSE)</f>
        <v>#N/A</v>
      </c>
      <c r="C507" s="65" t="e">
        <f>VLOOKUP(D507,'Active-Bldg List ref'!$A:$B,2,FALSE)</f>
        <v>#N/A</v>
      </c>
      <c r="D507" s="65" t="e">
        <f>INDEX('Active-Bldg List ref'!$A:$A,MATCH(R507,'Active-Bldg List ref'!$C:$C,0))</f>
        <v>#N/A</v>
      </c>
      <c r="E507" s="65" t="e">
        <f>INDEX('Equip Group &amp; Type ref'!D:D,MATCH(U507,'Equip Group &amp; Type ref'!E:E,0))</f>
        <v>#N/A</v>
      </c>
      <c r="F507" s="66" t="e">
        <f>INDEX('Equip Group &amp; Type ref'!F:F,MATCH(V507,'Equip Group &amp; Type ref'!G:G,0))</f>
        <v>#N/A</v>
      </c>
      <c r="G507" s="83"/>
      <c r="H507" s="69" t="e">
        <f>INDEX('Equip Group &amp; Type ref'!$F:$H,MATCH(F507,'Equip Group &amp; Type ref'!$F:$F,0),MATCH(A507,'Equip Group &amp; Type ref'!$2:$2,0))</f>
        <v>#N/A</v>
      </c>
      <c r="I507" s="70" t="e">
        <f>VLOOKUP(F507,'Equip Group &amp; Type ref'!F:H,6,FALSE)</f>
        <v>#N/A</v>
      </c>
      <c r="J507" s="71" t="e">
        <f>CONCATENATE(D507,":",VLOOKUP(F507,'Equip Group &amp; Type ref'!F:G,2,FALSE),":",$W507)</f>
        <v>#N/A</v>
      </c>
      <c r="K507" s="84" t="e">
        <f t="shared" si="19"/>
        <v>#N/A</v>
      </c>
      <c r="L507" s="70" t="e">
        <f>INDEX('MFR_List ref'!$A:$A,MATCH($Z507,'MFR_List ref'!$B:$B,0))</f>
        <v>#N/A</v>
      </c>
      <c r="M507" s="76" t="e">
        <f t="shared" si="18"/>
        <v>#N/A</v>
      </c>
      <c r="N507" s="78"/>
      <c r="O507" s="85"/>
      <c r="P507" s="86"/>
      <c r="Q507" s="74"/>
      <c r="R507" s="35"/>
      <c r="S507" s="36"/>
      <c r="T507" s="98"/>
      <c r="U507" s="37"/>
      <c r="V507" s="37"/>
      <c r="W507" s="38"/>
      <c r="X507" s="38"/>
      <c r="Y507" s="38"/>
      <c r="Z507" s="35"/>
      <c r="AA507" s="40"/>
      <c r="AB507" s="41"/>
      <c r="AC507" s="42"/>
      <c r="AD507" s="34"/>
      <c r="AE507" s="39"/>
      <c r="AF507" s="39"/>
      <c r="AG507" s="39"/>
      <c r="AH507" s="34"/>
      <c r="AI507" s="39"/>
      <c r="AJ507" s="39"/>
      <c r="AK507" s="43"/>
      <c r="AL507" s="38"/>
      <c r="AM507" s="40"/>
      <c r="AN507" s="40"/>
      <c r="AO507" s="40"/>
      <c r="AP507" s="40"/>
      <c r="AQ507" s="39"/>
      <c r="AR507" s="39"/>
      <c r="AS507" s="39"/>
      <c r="AT507" s="39"/>
      <c r="AU507" s="39"/>
    </row>
    <row r="508" spans="1:47" s="26" customFormat="1" ht="39" customHeight="1" x14ac:dyDescent="0.25">
      <c r="A508" s="65" t="e">
        <f>VLOOKUP(D508,'Active-Bldg List ref'!$A:$E,4,FALSE)</f>
        <v>#N/A</v>
      </c>
      <c r="B508" s="65" t="e">
        <f>VLOOKUP(D508,'Active-Bldg List ref'!$A:$E,5,FALSE)</f>
        <v>#N/A</v>
      </c>
      <c r="C508" s="65" t="e">
        <f>VLOOKUP(D508,'Active-Bldg List ref'!$A:$B,2,FALSE)</f>
        <v>#N/A</v>
      </c>
      <c r="D508" s="65" t="e">
        <f>INDEX('Active-Bldg List ref'!$A:$A,MATCH(R508,'Active-Bldg List ref'!$C:$C,0))</f>
        <v>#N/A</v>
      </c>
      <c r="E508" s="65" t="e">
        <f>INDEX('Equip Group &amp; Type ref'!D:D,MATCH(U508,'Equip Group &amp; Type ref'!E:E,0))</f>
        <v>#N/A</v>
      </c>
      <c r="F508" s="66" t="e">
        <f>INDEX('Equip Group &amp; Type ref'!F:F,MATCH(V508,'Equip Group &amp; Type ref'!G:G,0))</f>
        <v>#N/A</v>
      </c>
      <c r="G508" s="83"/>
      <c r="H508" s="69" t="e">
        <f>INDEX('Equip Group &amp; Type ref'!$F:$H,MATCH(F508,'Equip Group &amp; Type ref'!$F:$F,0),MATCH(A508,'Equip Group &amp; Type ref'!$2:$2,0))</f>
        <v>#N/A</v>
      </c>
      <c r="I508" s="70" t="e">
        <f>VLOOKUP(F508,'Equip Group &amp; Type ref'!F:H,6,FALSE)</f>
        <v>#N/A</v>
      </c>
      <c r="J508" s="71" t="e">
        <f>CONCATENATE(D508,":",VLOOKUP(F508,'Equip Group &amp; Type ref'!F:G,2,FALSE),":",$W508)</f>
        <v>#N/A</v>
      </c>
      <c r="K508" s="84" t="e">
        <f t="shared" si="19"/>
        <v>#N/A</v>
      </c>
      <c r="L508" s="70" t="e">
        <f>INDEX('MFR_List ref'!$A:$A,MATCH($Z508,'MFR_List ref'!$B:$B,0))</f>
        <v>#N/A</v>
      </c>
      <c r="M508" s="76" t="e">
        <f t="shared" si="18"/>
        <v>#N/A</v>
      </c>
      <c r="N508" s="78"/>
      <c r="O508" s="85"/>
      <c r="P508" s="86"/>
      <c r="Q508" s="74"/>
      <c r="R508" s="35"/>
      <c r="S508" s="36"/>
      <c r="T508" s="98"/>
      <c r="U508" s="37"/>
      <c r="V508" s="37"/>
      <c r="W508" s="38"/>
      <c r="X508" s="38"/>
      <c r="Y508" s="38"/>
      <c r="Z508" s="35"/>
      <c r="AA508" s="40"/>
      <c r="AB508" s="41"/>
      <c r="AC508" s="42"/>
      <c r="AD508" s="34"/>
      <c r="AE508" s="39"/>
      <c r="AF508" s="39"/>
      <c r="AG508" s="39"/>
      <c r="AH508" s="34"/>
      <c r="AI508" s="39"/>
      <c r="AJ508" s="39"/>
      <c r="AK508" s="43"/>
      <c r="AL508" s="38"/>
      <c r="AM508" s="40"/>
      <c r="AN508" s="40"/>
      <c r="AO508" s="40"/>
      <c r="AP508" s="40"/>
      <c r="AQ508" s="39"/>
      <c r="AR508" s="39"/>
      <c r="AS508" s="39"/>
      <c r="AT508" s="39"/>
      <c r="AU508" s="39"/>
    </row>
    <row r="509" spans="1:47" s="26" customFormat="1" ht="39" customHeight="1" x14ac:dyDescent="0.25">
      <c r="A509" s="65" t="e">
        <f>VLOOKUP(D509,'Active-Bldg List ref'!$A:$E,4,FALSE)</f>
        <v>#N/A</v>
      </c>
      <c r="B509" s="65" t="e">
        <f>VLOOKUP(D509,'Active-Bldg List ref'!$A:$E,5,FALSE)</f>
        <v>#N/A</v>
      </c>
      <c r="C509" s="65" t="e">
        <f>VLOOKUP(D509,'Active-Bldg List ref'!$A:$B,2,FALSE)</f>
        <v>#N/A</v>
      </c>
      <c r="D509" s="65" t="e">
        <f>INDEX('Active-Bldg List ref'!$A:$A,MATCH(R509,'Active-Bldg List ref'!$C:$C,0))</f>
        <v>#N/A</v>
      </c>
      <c r="E509" s="65" t="e">
        <f>INDEX('Equip Group &amp; Type ref'!D:D,MATCH(U509,'Equip Group &amp; Type ref'!E:E,0))</f>
        <v>#N/A</v>
      </c>
      <c r="F509" s="66" t="e">
        <f>INDEX('Equip Group &amp; Type ref'!F:F,MATCH(V509,'Equip Group &amp; Type ref'!G:G,0))</f>
        <v>#N/A</v>
      </c>
      <c r="G509" s="83"/>
      <c r="H509" s="69" t="e">
        <f>INDEX('Equip Group &amp; Type ref'!$F:$H,MATCH(F509,'Equip Group &amp; Type ref'!$F:$F,0),MATCH(A509,'Equip Group &amp; Type ref'!$2:$2,0))</f>
        <v>#N/A</v>
      </c>
      <c r="I509" s="70" t="e">
        <f>VLOOKUP(F509,'Equip Group &amp; Type ref'!F:H,6,FALSE)</f>
        <v>#N/A</v>
      </c>
      <c r="J509" s="71" t="e">
        <f>CONCATENATE(D509,":",VLOOKUP(F509,'Equip Group &amp; Type ref'!F:G,2,FALSE),":",$W509)</f>
        <v>#N/A</v>
      </c>
      <c r="K509" s="84" t="e">
        <f t="shared" si="19"/>
        <v>#N/A</v>
      </c>
      <c r="L509" s="70" t="e">
        <f>INDEX('MFR_List ref'!$A:$A,MATCH($Z509,'MFR_List ref'!$B:$B,0))</f>
        <v>#N/A</v>
      </c>
      <c r="M509" s="76" t="e">
        <f t="shared" si="18"/>
        <v>#N/A</v>
      </c>
      <c r="N509" s="78"/>
      <c r="O509" s="85"/>
      <c r="P509" s="86"/>
      <c r="Q509" s="74"/>
      <c r="R509" s="35"/>
      <c r="S509" s="36"/>
      <c r="T509" s="98"/>
      <c r="U509" s="37"/>
      <c r="V509" s="37"/>
      <c r="W509" s="38"/>
      <c r="X509" s="38"/>
      <c r="Y509" s="38"/>
      <c r="Z509" s="35"/>
      <c r="AA509" s="40"/>
      <c r="AB509" s="41"/>
      <c r="AC509" s="42"/>
      <c r="AD509" s="34"/>
      <c r="AE509" s="39"/>
      <c r="AF509" s="39"/>
      <c r="AG509" s="39"/>
      <c r="AH509" s="34"/>
      <c r="AI509" s="39"/>
      <c r="AJ509" s="39"/>
      <c r="AK509" s="43"/>
      <c r="AL509" s="38"/>
      <c r="AM509" s="40"/>
      <c r="AN509" s="40"/>
      <c r="AO509" s="40"/>
      <c r="AP509" s="40"/>
      <c r="AQ509" s="39"/>
      <c r="AR509" s="39"/>
      <c r="AS509" s="39"/>
      <c r="AT509" s="39"/>
      <c r="AU509" s="39"/>
    </row>
    <row r="510" spans="1:47" s="26" customFormat="1" ht="39" customHeight="1" x14ac:dyDescent="0.25">
      <c r="A510" s="65" t="e">
        <f>VLOOKUP(D510,'Active-Bldg List ref'!$A:$E,4,FALSE)</f>
        <v>#N/A</v>
      </c>
      <c r="B510" s="65" t="e">
        <f>VLOOKUP(D510,'Active-Bldg List ref'!$A:$E,5,FALSE)</f>
        <v>#N/A</v>
      </c>
      <c r="C510" s="65" t="e">
        <f>VLOOKUP(D510,'Active-Bldg List ref'!$A:$B,2,FALSE)</f>
        <v>#N/A</v>
      </c>
      <c r="D510" s="65" t="e">
        <f>INDEX('Active-Bldg List ref'!$A:$A,MATCH(R510,'Active-Bldg List ref'!$C:$C,0))</f>
        <v>#N/A</v>
      </c>
      <c r="E510" s="65" t="e">
        <f>INDEX('Equip Group &amp; Type ref'!D:D,MATCH(U510,'Equip Group &amp; Type ref'!E:E,0))</f>
        <v>#N/A</v>
      </c>
      <c r="F510" s="66" t="e">
        <f>INDEX('Equip Group &amp; Type ref'!F:F,MATCH(V510,'Equip Group &amp; Type ref'!G:G,0))</f>
        <v>#N/A</v>
      </c>
      <c r="G510" s="83"/>
      <c r="H510" s="69" t="e">
        <f>INDEX('Equip Group &amp; Type ref'!$F:$H,MATCH(F510,'Equip Group &amp; Type ref'!$F:$F,0),MATCH(A510,'Equip Group &amp; Type ref'!$2:$2,0))</f>
        <v>#N/A</v>
      </c>
      <c r="I510" s="70" t="e">
        <f>VLOOKUP(F510,'Equip Group &amp; Type ref'!F:H,6,FALSE)</f>
        <v>#N/A</v>
      </c>
      <c r="J510" s="71" t="e">
        <f>CONCATENATE(D510,":",VLOOKUP(F510,'Equip Group &amp; Type ref'!F:G,2,FALSE),":",$W510)</f>
        <v>#N/A</v>
      </c>
      <c r="K510" s="84" t="e">
        <f t="shared" si="19"/>
        <v>#N/A</v>
      </c>
      <c r="L510" s="70" t="e">
        <f>INDEX('MFR_List ref'!$A:$A,MATCH($Z510,'MFR_List ref'!$B:$B,0))</f>
        <v>#N/A</v>
      </c>
      <c r="M510" s="76" t="e">
        <f t="shared" si="18"/>
        <v>#N/A</v>
      </c>
      <c r="N510" s="78"/>
      <c r="O510" s="85"/>
      <c r="P510" s="86"/>
      <c r="Q510" s="74"/>
      <c r="R510" s="35"/>
      <c r="S510" s="36"/>
      <c r="T510" s="98"/>
      <c r="U510" s="37"/>
      <c r="V510" s="37"/>
      <c r="W510" s="38"/>
      <c r="X510" s="38"/>
      <c r="Y510" s="38"/>
      <c r="Z510" s="35"/>
      <c r="AA510" s="40"/>
      <c r="AB510" s="41"/>
      <c r="AC510" s="42"/>
      <c r="AD510" s="34"/>
      <c r="AE510" s="39"/>
      <c r="AF510" s="39"/>
      <c r="AG510" s="39"/>
      <c r="AH510" s="34"/>
      <c r="AI510" s="39"/>
      <c r="AJ510" s="39"/>
      <c r="AK510" s="43"/>
      <c r="AL510" s="38"/>
      <c r="AM510" s="40"/>
      <c r="AN510" s="40"/>
      <c r="AO510" s="40"/>
      <c r="AP510" s="40"/>
      <c r="AQ510" s="39"/>
      <c r="AR510" s="39"/>
      <c r="AS510" s="39"/>
      <c r="AT510" s="39"/>
      <c r="AU510" s="39"/>
    </row>
    <row r="511" spans="1:47" s="26" customFormat="1" ht="39" customHeight="1" x14ac:dyDescent="0.25">
      <c r="A511" s="65" t="e">
        <f>VLOOKUP(D511,'Active-Bldg List ref'!$A:$E,4,FALSE)</f>
        <v>#N/A</v>
      </c>
      <c r="B511" s="65" t="e">
        <f>VLOOKUP(D511,'Active-Bldg List ref'!$A:$E,5,FALSE)</f>
        <v>#N/A</v>
      </c>
      <c r="C511" s="65" t="e">
        <f>VLOOKUP(D511,'Active-Bldg List ref'!$A:$B,2,FALSE)</f>
        <v>#N/A</v>
      </c>
      <c r="D511" s="65" t="e">
        <f>INDEX('Active-Bldg List ref'!$A:$A,MATCH(R511,'Active-Bldg List ref'!$C:$C,0))</f>
        <v>#N/A</v>
      </c>
      <c r="E511" s="65" t="e">
        <f>INDEX('Equip Group &amp; Type ref'!D:D,MATCH(U511,'Equip Group &amp; Type ref'!E:E,0))</f>
        <v>#N/A</v>
      </c>
      <c r="F511" s="66" t="e">
        <f>INDEX('Equip Group &amp; Type ref'!F:F,MATCH(V511,'Equip Group &amp; Type ref'!G:G,0))</f>
        <v>#N/A</v>
      </c>
      <c r="G511" s="83"/>
      <c r="H511" s="69" t="e">
        <f>INDEX('Equip Group &amp; Type ref'!$F:$H,MATCH(F511,'Equip Group &amp; Type ref'!$F:$F,0),MATCH(A511,'Equip Group &amp; Type ref'!$2:$2,0))</f>
        <v>#N/A</v>
      </c>
      <c r="I511" s="70" t="e">
        <f>VLOOKUP(F511,'Equip Group &amp; Type ref'!F:H,6,FALSE)</f>
        <v>#N/A</v>
      </c>
      <c r="J511" s="71" t="e">
        <f>CONCATENATE(D511,":",VLOOKUP(F511,'Equip Group &amp; Type ref'!F:G,2,FALSE),":",$W511)</f>
        <v>#N/A</v>
      </c>
      <c r="K511" s="84" t="e">
        <f t="shared" si="19"/>
        <v>#N/A</v>
      </c>
      <c r="L511" s="70" t="e">
        <f>INDEX('MFR_List ref'!$A:$A,MATCH($Z511,'MFR_List ref'!$B:$B,0))</f>
        <v>#N/A</v>
      </c>
      <c r="M511" s="76" t="e">
        <f t="shared" si="18"/>
        <v>#N/A</v>
      </c>
      <c r="N511" s="78"/>
      <c r="O511" s="85"/>
      <c r="P511" s="86"/>
      <c r="Q511" s="74"/>
      <c r="R511" s="35"/>
      <c r="S511" s="36"/>
      <c r="T511" s="98"/>
      <c r="U511" s="37"/>
      <c r="V511" s="37"/>
      <c r="W511" s="38"/>
      <c r="X511" s="38"/>
      <c r="Y511" s="38"/>
      <c r="Z511" s="35"/>
      <c r="AA511" s="40"/>
      <c r="AB511" s="41"/>
      <c r="AC511" s="42"/>
      <c r="AD511" s="34"/>
      <c r="AE511" s="39"/>
      <c r="AF511" s="39"/>
      <c r="AG511" s="39"/>
      <c r="AH511" s="34"/>
      <c r="AI511" s="39"/>
      <c r="AJ511" s="39"/>
      <c r="AK511" s="43"/>
      <c r="AL511" s="38"/>
      <c r="AM511" s="40"/>
      <c r="AN511" s="40"/>
      <c r="AO511" s="40"/>
      <c r="AP511" s="40"/>
      <c r="AQ511" s="39"/>
      <c r="AR511" s="39"/>
      <c r="AS511" s="39"/>
      <c r="AT511" s="39"/>
      <c r="AU511" s="39"/>
    </row>
    <row r="512" spans="1:47" s="26" customFormat="1" ht="39" customHeight="1" x14ac:dyDescent="0.25">
      <c r="A512" s="65" t="e">
        <f>VLOOKUP(D512,'Active-Bldg List ref'!$A:$E,4,FALSE)</f>
        <v>#N/A</v>
      </c>
      <c r="B512" s="65" t="e">
        <f>VLOOKUP(D512,'Active-Bldg List ref'!$A:$E,5,FALSE)</f>
        <v>#N/A</v>
      </c>
      <c r="C512" s="65" t="e">
        <f>VLOOKUP(D512,'Active-Bldg List ref'!$A:$B,2,FALSE)</f>
        <v>#N/A</v>
      </c>
      <c r="D512" s="65" t="e">
        <f>INDEX('Active-Bldg List ref'!$A:$A,MATCH(R512,'Active-Bldg List ref'!$C:$C,0))</f>
        <v>#N/A</v>
      </c>
      <c r="E512" s="65" t="e">
        <f>INDEX('Equip Group &amp; Type ref'!D:D,MATCH(U512,'Equip Group &amp; Type ref'!E:E,0))</f>
        <v>#N/A</v>
      </c>
      <c r="F512" s="66" t="e">
        <f>INDEX('Equip Group &amp; Type ref'!F:F,MATCH(V512,'Equip Group &amp; Type ref'!G:G,0))</f>
        <v>#N/A</v>
      </c>
      <c r="G512" s="83"/>
      <c r="H512" s="69" t="e">
        <f>INDEX('Equip Group &amp; Type ref'!$F:$H,MATCH(F512,'Equip Group &amp; Type ref'!$F:$F,0),MATCH(A512,'Equip Group &amp; Type ref'!$2:$2,0))</f>
        <v>#N/A</v>
      </c>
      <c r="I512" s="70" t="e">
        <f>VLOOKUP(F512,'Equip Group &amp; Type ref'!F:H,6,FALSE)</f>
        <v>#N/A</v>
      </c>
      <c r="J512" s="71" t="e">
        <f>CONCATENATE(D512,":",VLOOKUP(F512,'Equip Group &amp; Type ref'!F:G,2,FALSE),":",$W512)</f>
        <v>#N/A</v>
      </c>
      <c r="K512" s="84" t="e">
        <f t="shared" si="19"/>
        <v>#N/A</v>
      </c>
      <c r="L512" s="70" t="e">
        <f>INDEX('MFR_List ref'!$A:$A,MATCH($Z512,'MFR_List ref'!$B:$B,0))</f>
        <v>#N/A</v>
      </c>
      <c r="M512" s="76" t="e">
        <f t="shared" si="18"/>
        <v>#N/A</v>
      </c>
      <c r="N512" s="78"/>
      <c r="O512" s="85"/>
      <c r="P512" s="86"/>
      <c r="Q512" s="74"/>
      <c r="R512" s="35"/>
      <c r="S512" s="36"/>
      <c r="T512" s="98"/>
      <c r="U512" s="37"/>
      <c r="V512" s="37"/>
      <c r="W512" s="38"/>
      <c r="X512" s="38"/>
      <c r="Y512" s="38"/>
      <c r="Z512" s="35"/>
      <c r="AA512" s="40"/>
      <c r="AB512" s="41"/>
      <c r="AC512" s="42"/>
      <c r="AD512" s="34"/>
      <c r="AE512" s="39"/>
      <c r="AF512" s="39"/>
      <c r="AG512" s="39"/>
      <c r="AH512" s="34"/>
      <c r="AI512" s="39"/>
      <c r="AJ512" s="39"/>
      <c r="AK512" s="43"/>
      <c r="AL512" s="38"/>
      <c r="AM512" s="40"/>
      <c r="AN512" s="40"/>
      <c r="AO512" s="40"/>
      <c r="AP512" s="40"/>
      <c r="AQ512" s="39"/>
      <c r="AR512" s="39"/>
      <c r="AS512" s="39"/>
      <c r="AT512" s="39"/>
      <c r="AU512" s="39"/>
    </row>
    <row r="513" spans="1:47" s="26" customFormat="1" ht="39" customHeight="1" x14ac:dyDescent="0.25">
      <c r="A513" s="65" t="e">
        <f>VLOOKUP(D513,'Active-Bldg List ref'!$A:$E,4,FALSE)</f>
        <v>#N/A</v>
      </c>
      <c r="B513" s="65" t="e">
        <f>VLOOKUP(D513,'Active-Bldg List ref'!$A:$E,5,FALSE)</f>
        <v>#N/A</v>
      </c>
      <c r="C513" s="65" t="e">
        <f>VLOOKUP(D513,'Active-Bldg List ref'!$A:$B,2,FALSE)</f>
        <v>#N/A</v>
      </c>
      <c r="D513" s="65" t="e">
        <f>INDEX('Active-Bldg List ref'!$A:$A,MATCH(R513,'Active-Bldg List ref'!$C:$C,0))</f>
        <v>#N/A</v>
      </c>
      <c r="E513" s="65" t="e">
        <f>INDEX('Equip Group &amp; Type ref'!D:D,MATCH(U513,'Equip Group &amp; Type ref'!E:E,0))</f>
        <v>#N/A</v>
      </c>
      <c r="F513" s="66" t="e">
        <f>INDEX('Equip Group &amp; Type ref'!F:F,MATCH(V513,'Equip Group &amp; Type ref'!G:G,0))</f>
        <v>#N/A</v>
      </c>
      <c r="G513" s="83"/>
      <c r="H513" s="69" t="e">
        <f>INDEX('Equip Group &amp; Type ref'!$F:$H,MATCH(F513,'Equip Group &amp; Type ref'!$F:$F,0),MATCH(A513,'Equip Group &amp; Type ref'!$2:$2,0))</f>
        <v>#N/A</v>
      </c>
      <c r="I513" s="70" t="e">
        <f>VLOOKUP(F513,'Equip Group &amp; Type ref'!F:H,6,FALSE)</f>
        <v>#N/A</v>
      </c>
      <c r="J513" s="71" t="e">
        <f>CONCATENATE(D513,":",VLOOKUP(F513,'Equip Group &amp; Type ref'!F:G,2,FALSE),":",$W513)</f>
        <v>#N/A</v>
      </c>
      <c r="K513" s="84" t="e">
        <f t="shared" si="19"/>
        <v>#N/A</v>
      </c>
      <c r="L513" s="70" t="e">
        <f>INDEX('MFR_List ref'!$A:$A,MATCH($Z513,'MFR_List ref'!$B:$B,0))</f>
        <v>#N/A</v>
      </c>
      <c r="M513" s="76" t="e">
        <f t="shared" si="18"/>
        <v>#N/A</v>
      </c>
      <c r="N513" s="78"/>
      <c r="O513" s="85"/>
      <c r="P513" s="86"/>
      <c r="Q513" s="74"/>
      <c r="R513" s="35"/>
      <c r="S513" s="36"/>
      <c r="T513" s="98"/>
      <c r="U513" s="37"/>
      <c r="V513" s="37"/>
      <c r="W513" s="38"/>
      <c r="X513" s="38"/>
      <c r="Y513" s="38"/>
      <c r="Z513" s="35"/>
      <c r="AA513" s="40"/>
      <c r="AB513" s="41"/>
      <c r="AC513" s="42"/>
      <c r="AD513" s="34"/>
      <c r="AE513" s="39"/>
      <c r="AF513" s="39"/>
      <c r="AG513" s="39"/>
      <c r="AH513" s="34"/>
      <c r="AI513" s="39"/>
      <c r="AJ513" s="39"/>
      <c r="AK513" s="43"/>
      <c r="AL513" s="38"/>
      <c r="AM513" s="40"/>
      <c r="AN513" s="40"/>
      <c r="AO513" s="40"/>
      <c r="AP513" s="40"/>
      <c r="AQ513" s="39"/>
      <c r="AR513" s="39"/>
      <c r="AS513" s="39"/>
      <c r="AT513" s="39"/>
      <c r="AU513" s="39"/>
    </row>
    <row r="514" spans="1:47" s="26" customFormat="1" ht="39" customHeight="1" x14ac:dyDescent="0.25">
      <c r="A514" s="65" t="e">
        <f>VLOOKUP(D514,'Active-Bldg List ref'!$A:$E,4,FALSE)</f>
        <v>#N/A</v>
      </c>
      <c r="B514" s="65" t="e">
        <f>VLOOKUP(D514,'Active-Bldg List ref'!$A:$E,5,FALSE)</f>
        <v>#N/A</v>
      </c>
      <c r="C514" s="65" t="e">
        <f>VLOOKUP(D514,'Active-Bldg List ref'!$A:$B,2,FALSE)</f>
        <v>#N/A</v>
      </c>
      <c r="D514" s="65" t="e">
        <f>INDEX('Active-Bldg List ref'!$A:$A,MATCH(R514,'Active-Bldg List ref'!$C:$C,0))</f>
        <v>#N/A</v>
      </c>
      <c r="E514" s="65" t="e">
        <f>INDEX('Equip Group &amp; Type ref'!D:D,MATCH(U514,'Equip Group &amp; Type ref'!E:E,0))</f>
        <v>#N/A</v>
      </c>
      <c r="F514" s="66" t="e">
        <f>INDEX('Equip Group &amp; Type ref'!F:F,MATCH(V514,'Equip Group &amp; Type ref'!G:G,0))</f>
        <v>#N/A</v>
      </c>
      <c r="G514" s="83"/>
      <c r="H514" s="69" t="e">
        <f>INDEX('Equip Group &amp; Type ref'!$F:$H,MATCH(F514,'Equip Group &amp; Type ref'!$F:$F,0),MATCH(A514,'Equip Group &amp; Type ref'!$2:$2,0))</f>
        <v>#N/A</v>
      </c>
      <c r="I514" s="70" t="e">
        <f>VLOOKUP(F514,'Equip Group &amp; Type ref'!F:H,6,FALSE)</f>
        <v>#N/A</v>
      </c>
      <c r="J514" s="71" t="e">
        <f>CONCATENATE(D514,":",VLOOKUP(F514,'Equip Group &amp; Type ref'!F:G,2,FALSE),":",$W514)</f>
        <v>#N/A</v>
      </c>
      <c r="K514" s="84" t="e">
        <f t="shared" si="19"/>
        <v>#N/A</v>
      </c>
      <c r="L514" s="70" t="e">
        <f>INDEX('MFR_List ref'!$A:$A,MATCH($Z514,'MFR_List ref'!$B:$B,0))</f>
        <v>#N/A</v>
      </c>
      <c r="M514" s="76" t="e">
        <f t="shared" si="18"/>
        <v>#N/A</v>
      </c>
      <c r="N514" s="78"/>
      <c r="O514" s="85"/>
      <c r="P514" s="86"/>
      <c r="Q514" s="74"/>
      <c r="R514" s="35"/>
      <c r="S514" s="36"/>
      <c r="T514" s="98"/>
      <c r="U514" s="37"/>
      <c r="V514" s="37"/>
      <c r="W514" s="38"/>
      <c r="X514" s="38"/>
      <c r="Y514" s="38"/>
      <c r="Z514" s="35"/>
      <c r="AA514" s="40"/>
      <c r="AB514" s="41"/>
      <c r="AC514" s="42"/>
      <c r="AD514" s="34"/>
      <c r="AE514" s="39"/>
      <c r="AF514" s="39"/>
      <c r="AG514" s="39"/>
      <c r="AH514" s="34"/>
      <c r="AI514" s="39"/>
      <c r="AJ514" s="39"/>
      <c r="AK514" s="43"/>
      <c r="AL514" s="38"/>
      <c r="AM514" s="40"/>
      <c r="AN514" s="40"/>
      <c r="AO514" s="40"/>
      <c r="AP514" s="40"/>
      <c r="AQ514" s="39"/>
      <c r="AR514" s="39"/>
      <c r="AS514" s="39"/>
      <c r="AT514" s="39"/>
      <c r="AU514" s="39"/>
    </row>
    <row r="515" spans="1:47" s="26" customFormat="1" ht="39" customHeight="1" x14ac:dyDescent="0.25">
      <c r="A515" s="65" t="e">
        <f>VLOOKUP(D515,'Active-Bldg List ref'!$A:$E,4,FALSE)</f>
        <v>#N/A</v>
      </c>
      <c r="B515" s="65" t="e">
        <f>VLOOKUP(D515,'Active-Bldg List ref'!$A:$E,5,FALSE)</f>
        <v>#N/A</v>
      </c>
      <c r="C515" s="65" t="e">
        <f>VLOOKUP(D515,'Active-Bldg List ref'!$A:$B,2,FALSE)</f>
        <v>#N/A</v>
      </c>
      <c r="D515" s="65" t="e">
        <f>INDEX('Active-Bldg List ref'!$A:$A,MATCH(R515,'Active-Bldg List ref'!$C:$C,0))</f>
        <v>#N/A</v>
      </c>
      <c r="E515" s="65" t="e">
        <f>INDEX('Equip Group &amp; Type ref'!D:D,MATCH(U515,'Equip Group &amp; Type ref'!E:E,0))</f>
        <v>#N/A</v>
      </c>
      <c r="F515" s="66" t="e">
        <f>INDEX('Equip Group &amp; Type ref'!F:F,MATCH(V515,'Equip Group &amp; Type ref'!G:G,0))</f>
        <v>#N/A</v>
      </c>
      <c r="G515" s="83"/>
      <c r="H515" s="69" t="e">
        <f>INDEX('Equip Group &amp; Type ref'!$F:$H,MATCH(F515,'Equip Group &amp; Type ref'!$F:$F,0),MATCH(A515,'Equip Group &amp; Type ref'!$2:$2,0))</f>
        <v>#N/A</v>
      </c>
      <c r="I515" s="70" t="e">
        <f>VLOOKUP(F515,'Equip Group &amp; Type ref'!F:H,6,FALSE)</f>
        <v>#N/A</v>
      </c>
      <c r="J515" s="71" t="e">
        <f>CONCATENATE(D515,":",VLOOKUP(F515,'Equip Group &amp; Type ref'!F:G,2,FALSE),":",$W515)</f>
        <v>#N/A</v>
      </c>
      <c r="K515" s="84" t="e">
        <f t="shared" si="19"/>
        <v>#N/A</v>
      </c>
      <c r="L515" s="70" t="e">
        <f>INDEX('MFR_List ref'!$A:$A,MATCH($Z515,'MFR_List ref'!$B:$B,0))</f>
        <v>#N/A</v>
      </c>
      <c r="M515" s="76" t="e">
        <f t="shared" si="18"/>
        <v>#N/A</v>
      </c>
      <c r="N515" s="78"/>
      <c r="O515" s="85"/>
      <c r="P515" s="86"/>
      <c r="Q515" s="74"/>
      <c r="R515" s="35"/>
      <c r="S515" s="36"/>
      <c r="T515" s="98"/>
      <c r="U515" s="37"/>
      <c r="V515" s="37"/>
      <c r="W515" s="38"/>
      <c r="X515" s="38"/>
      <c r="Y515" s="38"/>
      <c r="Z515" s="35"/>
      <c r="AA515" s="40"/>
      <c r="AB515" s="41"/>
      <c r="AC515" s="42"/>
      <c r="AD515" s="34"/>
      <c r="AE515" s="39"/>
      <c r="AF515" s="39"/>
      <c r="AG515" s="39"/>
      <c r="AH515" s="34"/>
      <c r="AI515" s="39"/>
      <c r="AJ515" s="39"/>
      <c r="AK515" s="43"/>
      <c r="AL515" s="38"/>
      <c r="AM515" s="40"/>
      <c r="AN515" s="40"/>
      <c r="AO515" s="40"/>
      <c r="AP515" s="40"/>
      <c r="AQ515" s="39"/>
      <c r="AR515" s="39"/>
      <c r="AS515" s="39"/>
      <c r="AT515" s="39"/>
      <c r="AU515" s="39"/>
    </row>
    <row r="516" spans="1:47" s="26" customFormat="1" ht="39" customHeight="1" x14ac:dyDescent="0.25">
      <c r="A516" s="65" t="e">
        <f>VLOOKUP(D516,'Active-Bldg List ref'!$A:$E,4,FALSE)</f>
        <v>#N/A</v>
      </c>
      <c r="B516" s="65" t="e">
        <f>VLOOKUP(D516,'Active-Bldg List ref'!$A:$E,5,FALSE)</f>
        <v>#N/A</v>
      </c>
      <c r="C516" s="65" t="e">
        <f>VLOOKUP(D516,'Active-Bldg List ref'!$A:$B,2,FALSE)</f>
        <v>#N/A</v>
      </c>
      <c r="D516" s="65" t="e">
        <f>INDEX('Active-Bldg List ref'!$A:$A,MATCH(R516,'Active-Bldg List ref'!$C:$C,0))</f>
        <v>#N/A</v>
      </c>
      <c r="E516" s="65" t="e">
        <f>INDEX('Equip Group &amp; Type ref'!D:D,MATCH(U516,'Equip Group &amp; Type ref'!E:E,0))</f>
        <v>#N/A</v>
      </c>
      <c r="F516" s="66" t="e">
        <f>INDEX('Equip Group &amp; Type ref'!F:F,MATCH(V516,'Equip Group &amp; Type ref'!G:G,0))</f>
        <v>#N/A</v>
      </c>
      <c r="G516" s="83"/>
      <c r="H516" s="69" t="e">
        <f>INDEX('Equip Group &amp; Type ref'!$F:$H,MATCH(F516,'Equip Group &amp; Type ref'!$F:$F,0),MATCH(A516,'Equip Group &amp; Type ref'!$2:$2,0))</f>
        <v>#N/A</v>
      </c>
      <c r="I516" s="70" t="e">
        <f>VLOOKUP(F516,'Equip Group &amp; Type ref'!F:H,6,FALSE)</f>
        <v>#N/A</v>
      </c>
      <c r="J516" s="71" t="e">
        <f>CONCATENATE(D516,":",VLOOKUP(F516,'Equip Group &amp; Type ref'!F:G,2,FALSE),":",$W516)</f>
        <v>#N/A</v>
      </c>
      <c r="K516" s="84" t="e">
        <f t="shared" si="19"/>
        <v>#N/A</v>
      </c>
      <c r="L516" s="70" t="e">
        <f>INDEX('MFR_List ref'!$A:$A,MATCH($Z516,'MFR_List ref'!$B:$B,0))</f>
        <v>#N/A</v>
      </c>
      <c r="M516" s="76" t="e">
        <f t="shared" si="18"/>
        <v>#N/A</v>
      </c>
      <c r="N516" s="78"/>
      <c r="O516" s="85"/>
      <c r="P516" s="86"/>
      <c r="Q516" s="74"/>
      <c r="R516" s="35"/>
      <c r="S516" s="36"/>
      <c r="T516" s="98"/>
      <c r="U516" s="37"/>
      <c r="V516" s="37"/>
      <c r="W516" s="38"/>
      <c r="X516" s="38"/>
      <c r="Y516" s="38"/>
      <c r="Z516" s="35"/>
      <c r="AA516" s="40"/>
      <c r="AB516" s="41"/>
      <c r="AC516" s="42"/>
      <c r="AD516" s="34"/>
      <c r="AE516" s="39"/>
      <c r="AF516" s="39"/>
      <c r="AG516" s="39"/>
      <c r="AH516" s="34"/>
      <c r="AI516" s="39"/>
      <c r="AJ516" s="39"/>
      <c r="AK516" s="43"/>
      <c r="AL516" s="38"/>
      <c r="AM516" s="40"/>
      <c r="AN516" s="40"/>
      <c r="AO516" s="40"/>
      <c r="AP516" s="40"/>
      <c r="AQ516" s="39"/>
      <c r="AR516" s="39"/>
      <c r="AS516" s="39"/>
      <c r="AT516" s="39"/>
      <c r="AU516" s="39"/>
    </row>
    <row r="517" spans="1:47" s="26" customFormat="1" ht="39" customHeight="1" x14ac:dyDescent="0.25">
      <c r="A517" s="65" t="e">
        <f>VLOOKUP(D517,'Active-Bldg List ref'!$A:$E,4,FALSE)</f>
        <v>#N/A</v>
      </c>
      <c r="B517" s="65" t="e">
        <f>VLOOKUP(D517,'Active-Bldg List ref'!$A:$E,5,FALSE)</f>
        <v>#N/A</v>
      </c>
      <c r="C517" s="65" t="e">
        <f>VLOOKUP(D517,'Active-Bldg List ref'!$A:$B,2,FALSE)</f>
        <v>#N/A</v>
      </c>
      <c r="D517" s="65" t="e">
        <f>INDEX('Active-Bldg List ref'!$A:$A,MATCH(R517,'Active-Bldg List ref'!$C:$C,0))</f>
        <v>#N/A</v>
      </c>
      <c r="E517" s="65" t="e">
        <f>INDEX('Equip Group &amp; Type ref'!D:D,MATCH(U517,'Equip Group &amp; Type ref'!E:E,0))</f>
        <v>#N/A</v>
      </c>
      <c r="F517" s="66" t="e">
        <f>INDEX('Equip Group &amp; Type ref'!F:F,MATCH(V517,'Equip Group &amp; Type ref'!G:G,0))</f>
        <v>#N/A</v>
      </c>
      <c r="G517" s="83"/>
      <c r="H517" s="69" t="e">
        <f>INDEX('Equip Group &amp; Type ref'!$F:$H,MATCH(F517,'Equip Group &amp; Type ref'!$F:$F,0),MATCH(A517,'Equip Group &amp; Type ref'!$2:$2,0))</f>
        <v>#N/A</v>
      </c>
      <c r="I517" s="70" t="e">
        <f>VLOOKUP(F517,'Equip Group &amp; Type ref'!F:H,6,FALSE)</f>
        <v>#N/A</v>
      </c>
      <c r="J517" s="71" t="e">
        <f>CONCATENATE(D517,":",VLOOKUP(F517,'Equip Group &amp; Type ref'!F:G,2,FALSE),":",$W517)</f>
        <v>#N/A</v>
      </c>
      <c r="K517" s="84" t="e">
        <f t="shared" si="19"/>
        <v>#N/A</v>
      </c>
      <c r="L517" s="70" t="e">
        <f>INDEX('MFR_List ref'!$A:$A,MATCH($Z517,'MFR_List ref'!$B:$B,0))</f>
        <v>#N/A</v>
      </c>
      <c r="M517" s="76" t="e">
        <f t="shared" si="18"/>
        <v>#N/A</v>
      </c>
      <c r="N517" s="78"/>
      <c r="O517" s="85"/>
      <c r="P517" s="86"/>
      <c r="Q517" s="74"/>
      <c r="R517" s="35"/>
      <c r="S517" s="36"/>
      <c r="T517" s="98"/>
      <c r="U517" s="37"/>
      <c r="V517" s="37"/>
      <c r="W517" s="38"/>
      <c r="X517" s="38"/>
      <c r="Y517" s="38"/>
      <c r="Z517" s="35"/>
      <c r="AA517" s="40"/>
      <c r="AB517" s="41"/>
      <c r="AC517" s="42"/>
      <c r="AD517" s="34"/>
      <c r="AE517" s="39"/>
      <c r="AF517" s="39"/>
      <c r="AG517" s="39"/>
      <c r="AH517" s="34"/>
      <c r="AI517" s="39"/>
      <c r="AJ517" s="39"/>
      <c r="AK517" s="43"/>
      <c r="AL517" s="38"/>
      <c r="AM517" s="40"/>
      <c r="AN517" s="40"/>
      <c r="AO517" s="40"/>
      <c r="AP517" s="40"/>
      <c r="AQ517" s="39"/>
      <c r="AR517" s="39"/>
      <c r="AS517" s="39"/>
      <c r="AT517" s="39"/>
      <c r="AU517" s="39"/>
    </row>
    <row r="518" spans="1:47" s="26" customFormat="1" ht="39" customHeight="1" x14ac:dyDescent="0.25">
      <c r="A518" s="65" t="e">
        <f>VLOOKUP(D518,'Active-Bldg List ref'!$A:$E,4,FALSE)</f>
        <v>#N/A</v>
      </c>
      <c r="B518" s="65" t="e">
        <f>VLOOKUP(D518,'Active-Bldg List ref'!$A:$E,5,FALSE)</f>
        <v>#N/A</v>
      </c>
      <c r="C518" s="65" t="e">
        <f>VLOOKUP(D518,'Active-Bldg List ref'!$A:$B,2,FALSE)</f>
        <v>#N/A</v>
      </c>
      <c r="D518" s="65" t="e">
        <f>INDEX('Active-Bldg List ref'!$A:$A,MATCH(R518,'Active-Bldg List ref'!$C:$C,0))</f>
        <v>#N/A</v>
      </c>
      <c r="E518" s="65" t="e">
        <f>INDEX('Equip Group &amp; Type ref'!D:D,MATCH(U518,'Equip Group &amp; Type ref'!E:E,0))</f>
        <v>#N/A</v>
      </c>
      <c r="F518" s="66" t="e">
        <f>INDEX('Equip Group &amp; Type ref'!F:F,MATCH(V518,'Equip Group &amp; Type ref'!G:G,0))</f>
        <v>#N/A</v>
      </c>
      <c r="G518" s="83"/>
      <c r="H518" s="69" t="e">
        <f>INDEX('Equip Group &amp; Type ref'!$F:$H,MATCH(F518,'Equip Group &amp; Type ref'!$F:$F,0),MATCH(A518,'Equip Group &amp; Type ref'!$2:$2,0))</f>
        <v>#N/A</v>
      </c>
      <c r="I518" s="70" t="e">
        <f>VLOOKUP(F518,'Equip Group &amp; Type ref'!F:H,6,FALSE)</f>
        <v>#N/A</v>
      </c>
      <c r="J518" s="71" t="e">
        <f>CONCATENATE(D518,":",VLOOKUP(F518,'Equip Group &amp; Type ref'!F:G,2,FALSE),":",$W518)</f>
        <v>#N/A</v>
      </c>
      <c r="K518" s="84" t="e">
        <f t="shared" si="19"/>
        <v>#N/A</v>
      </c>
      <c r="L518" s="70" t="e">
        <f>INDEX('MFR_List ref'!$A:$A,MATCH($Z518,'MFR_List ref'!$B:$B,0))</f>
        <v>#N/A</v>
      </c>
      <c r="M518" s="76" t="e">
        <f t="shared" si="18"/>
        <v>#N/A</v>
      </c>
      <c r="N518" s="78"/>
      <c r="O518" s="85"/>
      <c r="P518" s="86"/>
      <c r="Q518" s="74"/>
      <c r="R518" s="35"/>
      <c r="S518" s="36"/>
      <c r="T518" s="98"/>
      <c r="U518" s="37"/>
      <c r="V518" s="37"/>
      <c r="W518" s="38"/>
      <c r="X518" s="38"/>
      <c r="Y518" s="38"/>
      <c r="Z518" s="35"/>
      <c r="AA518" s="40"/>
      <c r="AB518" s="41"/>
      <c r="AC518" s="42"/>
      <c r="AD518" s="34"/>
      <c r="AE518" s="39"/>
      <c r="AF518" s="39"/>
      <c r="AG518" s="39"/>
      <c r="AH518" s="34"/>
      <c r="AI518" s="39"/>
      <c r="AJ518" s="39"/>
      <c r="AK518" s="43"/>
      <c r="AL518" s="38"/>
      <c r="AM518" s="40"/>
      <c r="AN518" s="40"/>
      <c r="AO518" s="40"/>
      <c r="AP518" s="40"/>
      <c r="AQ518" s="39"/>
      <c r="AR518" s="39"/>
      <c r="AS518" s="39"/>
      <c r="AT518" s="39"/>
      <c r="AU518" s="39"/>
    </row>
    <row r="519" spans="1:47" s="26" customFormat="1" ht="39" customHeight="1" x14ac:dyDescent="0.25">
      <c r="A519" s="65" t="e">
        <f>VLOOKUP(D519,'Active-Bldg List ref'!$A:$E,4,FALSE)</f>
        <v>#N/A</v>
      </c>
      <c r="B519" s="65" t="e">
        <f>VLOOKUP(D519,'Active-Bldg List ref'!$A:$E,5,FALSE)</f>
        <v>#N/A</v>
      </c>
      <c r="C519" s="65" t="e">
        <f>VLOOKUP(D519,'Active-Bldg List ref'!$A:$B,2,FALSE)</f>
        <v>#N/A</v>
      </c>
      <c r="D519" s="65" t="e">
        <f>INDEX('Active-Bldg List ref'!$A:$A,MATCH(R519,'Active-Bldg List ref'!$C:$C,0))</f>
        <v>#N/A</v>
      </c>
      <c r="E519" s="65" t="e">
        <f>INDEX('Equip Group &amp; Type ref'!D:D,MATCH(U519,'Equip Group &amp; Type ref'!E:E,0))</f>
        <v>#N/A</v>
      </c>
      <c r="F519" s="66" t="e">
        <f>INDEX('Equip Group &amp; Type ref'!F:F,MATCH(V519,'Equip Group &amp; Type ref'!G:G,0))</f>
        <v>#N/A</v>
      </c>
      <c r="G519" s="83"/>
      <c r="H519" s="69" t="e">
        <f>INDEX('Equip Group &amp; Type ref'!$F:$H,MATCH(F519,'Equip Group &amp; Type ref'!$F:$F,0),MATCH(A519,'Equip Group &amp; Type ref'!$2:$2,0))</f>
        <v>#N/A</v>
      </c>
      <c r="I519" s="70" t="e">
        <f>VLOOKUP(F519,'Equip Group &amp; Type ref'!F:H,6,FALSE)</f>
        <v>#N/A</v>
      </c>
      <c r="J519" s="71" t="e">
        <f>CONCATENATE(D519,":",VLOOKUP(F519,'Equip Group &amp; Type ref'!F:G,2,FALSE),":",$W519)</f>
        <v>#N/A</v>
      </c>
      <c r="K519" s="84" t="e">
        <f t="shared" si="19"/>
        <v>#N/A</v>
      </c>
      <c r="L519" s="70" t="e">
        <f>INDEX('MFR_List ref'!$A:$A,MATCH($Z519,'MFR_List ref'!$B:$B,0))</f>
        <v>#N/A</v>
      </c>
      <c r="M519" s="76" t="e">
        <f t="shared" si="18"/>
        <v>#N/A</v>
      </c>
      <c r="N519" s="78"/>
      <c r="O519" s="85"/>
      <c r="P519" s="86"/>
      <c r="Q519" s="74"/>
      <c r="R519" s="35"/>
      <c r="S519" s="36"/>
      <c r="T519" s="98"/>
      <c r="U519" s="37"/>
      <c r="V519" s="37"/>
      <c r="W519" s="38"/>
      <c r="X519" s="38"/>
      <c r="Y519" s="38"/>
      <c r="Z519" s="35"/>
      <c r="AA519" s="40"/>
      <c r="AB519" s="41"/>
      <c r="AC519" s="42"/>
      <c r="AD519" s="34"/>
      <c r="AE519" s="39"/>
      <c r="AF519" s="39"/>
      <c r="AG519" s="39"/>
      <c r="AH519" s="34"/>
      <c r="AI519" s="39"/>
      <c r="AJ519" s="39"/>
      <c r="AK519" s="43"/>
      <c r="AL519" s="38"/>
      <c r="AM519" s="40"/>
      <c r="AN519" s="40"/>
      <c r="AO519" s="40"/>
      <c r="AP519" s="40"/>
      <c r="AQ519" s="39"/>
      <c r="AR519" s="39"/>
      <c r="AS519" s="39"/>
      <c r="AT519" s="39"/>
      <c r="AU519" s="39"/>
    </row>
    <row r="520" spans="1:47" s="26" customFormat="1" ht="39" customHeight="1" x14ac:dyDescent="0.25">
      <c r="A520" s="65" t="e">
        <f>VLOOKUP(D520,'Active-Bldg List ref'!$A:$E,4,FALSE)</f>
        <v>#N/A</v>
      </c>
      <c r="B520" s="65" t="e">
        <f>VLOOKUP(D520,'Active-Bldg List ref'!$A:$E,5,FALSE)</f>
        <v>#N/A</v>
      </c>
      <c r="C520" s="65" t="e">
        <f>VLOOKUP(D520,'Active-Bldg List ref'!$A:$B,2,FALSE)</f>
        <v>#N/A</v>
      </c>
      <c r="D520" s="65" t="e">
        <f>INDEX('Active-Bldg List ref'!$A:$A,MATCH(R520,'Active-Bldg List ref'!$C:$C,0))</f>
        <v>#N/A</v>
      </c>
      <c r="E520" s="65" t="e">
        <f>INDEX('Equip Group &amp; Type ref'!D:D,MATCH(U520,'Equip Group &amp; Type ref'!E:E,0))</f>
        <v>#N/A</v>
      </c>
      <c r="F520" s="66" t="e">
        <f>INDEX('Equip Group &amp; Type ref'!F:F,MATCH(V520,'Equip Group &amp; Type ref'!G:G,0))</f>
        <v>#N/A</v>
      </c>
      <c r="G520" s="83"/>
      <c r="H520" s="69" t="e">
        <f>INDEX('Equip Group &amp; Type ref'!$F:$H,MATCH(F520,'Equip Group &amp; Type ref'!$F:$F,0),MATCH(A520,'Equip Group &amp; Type ref'!$2:$2,0))</f>
        <v>#N/A</v>
      </c>
      <c r="I520" s="70" t="e">
        <f>VLOOKUP(F520,'Equip Group &amp; Type ref'!F:H,6,FALSE)</f>
        <v>#N/A</v>
      </c>
      <c r="J520" s="71" t="e">
        <f>CONCATENATE(D520,":",VLOOKUP(F520,'Equip Group &amp; Type ref'!F:G,2,FALSE),":",$W520)</f>
        <v>#N/A</v>
      </c>
      <c r="K520" s="84" t="e">
        <f t="shared" si="19"/>
        <v>#N/A</v>
      </c>
      <c r="L520" s="70" t="e">
        <f>INDEX('MFR_List ref'!$A:$A,MATCH($Z520,'MFR_List ref'!$B:$B,0))</f>
        <v>#N/A</v>
      </c>
      <c r="M520" s="76" t="e">
        <f t="shared" si="18"/>
        <v>#N/A</v>
      </c>
      <c r="N520" s="78"/>
      <c r="O520" s="85"/>
      <c r="P520" s="86"/>
      <c r="Q520" s="74"/>
      <c r="R520" s="35"/>
      <c r="S520" s="36"/>
      <c r="T520" s="98"/>
      <c r="U520" s="37"/>
      <c r="V520" s="37"/>
      <c r="W520" s="38"/>
      <c r="X520" s="38"/>
      <c r="Y520" s="38"/>
      <c r="Z520" s="35"/>
      <c r="AA520" s="40"/>
      <c r="AB520" s="41"/>
      <c r="AC520" s="42"/>
      <c r="AD520" s="34"/>
      <c r="AE520" s="39"/>
      <c r="AF520" s="39"/>
      <c r="AG520" s="39"/>
      <c r="AH520" s="34"/>
      <c r="AI520" s="39"/>
      <c r="AJ520" s="39"/>
      <c r="AK520" s="43"/>
      <c r="AL520" s="38"/>
      <c r="AM520" s="40"/>
      <c r="AN520" s="40"/>
      <c r="AO520" s="40"/>
      <c r="AP520" s="40"/>
      <c r="AQ520" s="39"/>
      <c r="AR520" s="39"/>
      <c r="AS520" s="39"/>
      <c r="AT520" s="39"/>
      <c r="AU520" s="39"/>
    </row>
    <row r="521" spans="1:47" s="26" customFormat="1" ht="39" customHeight="1" x14ac:dyDescent="0.25">
      <c r="A521" s="65" t="e">
        <f>VLOOKUP(D521,'Active-Bldg List ref'!$A:$E,4,FALSE)</f>
        <v>#N/A</v>
      </c>
      <c r="B521" s="65" t="e">
        <f>VLOOKUP(D521,'Active-Bldg List ref'!$A:$E,5,FALSE)</f>
        <v>#N/A</v>
      </c>
      <c r="C521" s="65" t="e">
        <f>VLOOKUP(D521,'Active-Bldg List ref'!$A:$B,2,FALSE)</f>
        <v>#N/A</v>
      </c>
      <c r="D521" s="65" t="e">
        <f>INDEX('Active-Bldg List ref'!$A:$A,MATCH(R521,'Active-Bldg List ref'!$C:$C,0))</f>
        <v>#N/A</v>
      </c>
      <c r="E521" s="65" t="e">
        <f>INDEX('Equip Group &amp; Type ref'!D:D,MATCH(U521,'Equip Group &amp; Type ref'!E:E,0))</f>
        <v>#N/A</v>
      </c>
      <c r="F521" s="66" t="e">
        <f>INDEX('Equip Group &amp; Type ref'!F:F,MATCH(V521,'Equip Group &amp; Type ref'!G:G,0))</f>
        <v>#N/A</v>
      </c>
      <c r="G521" s="83"/>
      <c r="H521" s="69" t="e">
        <f>INDEX('Equip Group &amp; Type ref'!$F:$H,MATCH(F521,'Equip Group &amp; Type ref'!$F:$F,0),MATCH(A521,'Equip Group &amp; Type ref'!$2:$2,0))</f>
        <v>#N/A</v>
      </c>
      <c r="I521" s="70" t="e">
        <f>VLOOKUP(F521,'Equip Group &amp; Type ref'!F:H,6,FALSE)</f>
        <v>#N/A</v>
      </c>
      <c r="J521" s="71" t="e">
        <f>CONCATENATE(D521,":",VLOOKUP(F521,'Equip Group &amp; Type ref'!F:G,2,FALSE),":",$W521)</f>
        <v>#N/A</v>
      </c>
      <c r="K521" s="84" t="e">
        <f t="shared" si="19"/>
        <v>#N/A</v>
      </c>
      <c r="L521" s="70" t="e">
        <f>INDEX('MFR_List ref'!$A:$A,MATCH($Z521,'MFR_List ref'!$B:$B,0))</f>
        <v>#N/A</v>
      </c>
      <c r="M521" s="76" t="e">
        <f t="shared" si="18"/>
        <v>#N/A</v>
      </c>
      <c r="N521" s="78"/>
      <c r="O521" s="85"/>
      <c r="P521" s="86"/>
      <c r="Q521" s="74"/>
      <c r="R521" s="35"/>
      <c r="S521" s="36"/>
      <c r="T521" s="98"/>
      <c r="U521" s="37"/>
      <c r="V521" s="37"/>
      <c r="W521" s="38"/>
      <c r="X521" s="38"/>
      <c r="Y521" s="38"/>
      <c r="Z521" s="35"/>
      <c r="AA521" s="40"/>
      <c r="AB521" s="41"/>
      <c r="AC521" s="42"/>
      <c r="AD521" s="34"/>
      <c r="AE521" s="39"/>
      <c r="AF521" s="39"/>
      <c r="AG521" s="39"/>
      <c r="AH521" s="34"/>
      <c r="AI521" s="39"/>
      <c r="AJ521" s="39"/>
      <c r="AK521" s="43"/>
      <c r="AL521" s="38"/>
      <c r="AM521" s="40"/>
      <c r="AN521" s="40"/>
      <c r="AO521" s="40"/>
      <c r="AP521" s="40"/>
      <c r="AQ521" s="39"/>
      <c r="AR521" s="39"/>
      <c r="AS521" s="39"/>
      <c r="AT521" s="39"/>
      <c r="AU521" s="39"/>
    </row>
    <row r="522" spans="1:47" s="26" customFormat="1" ht="39" customHeight="1" x14ac:dyDescent="0.25">
      <c r="A522" s="65" t="e">
        <f>VLOOKUP(D522,'Active-Bldg List ref'!$A:$E,4,FALSE)</f>
        <v>#N/A</v>
      </c>
      <c r="B522" s="65" t="e">
        <f>VLOOKUP(D522,'Active-Bldg List ref'!$A:$E,5,FALSE)</f>
        <v>#N/A</v>
      </c>
      <c r="C522" s="65" t="e">
        <f>VLOOKUP(D522,'Active-Bldg List ref'!$A:$B,2,FALSE)</f>
        <v>#N/A</v>
      </c>
      <c r="D522" s="65" t="e">
        <f>INDEX('Active-Bldg List ref'!$A:$A,MATCH(R522,'Active-Bldg List ref'!$C:$C,0))</f>
        <v>#N/A</v>
      </c>
      <c r="E522" s="65" t="e">
        <f>INDEX('Equip Group &amp; Type ref'!D:D,MATCH(U522,'Equip Group &amp; Type ref'!E:E,0))</f>
        <v>#N/A</v>
      </c>
      <c r="F522" s="66" t="e">
        <f>INDEX('Equip Group &amp; Type ref'!F:F,MATCH(V522,'Equip Group &amp; Type ref'!G:G,0))</f>
        <v>#N/A</v>
      </c>
      <c r="G522" s="83"/>
      <c r="H522" s="69" t="e">
        <f>INDEX('Equip Group &amp; Type ref'!$F:$H,MATCH(F522,'Equip Group &amp; Type ref'!$F:$F,0),MATCH(A522,'Equip Group &amp; Type ref'!$2:$2,0))</f>
        <v>#N/A</v>
      </c>
      <c r="I522" s="70" t="e">
        <f>VLOOKUP(F522,'Equip Group &amp; Type ref'!F:H,6,FALSE)</f>
        <v>#N/A</v>
      </c>
      <c r="J522" s="71" t="e">
        <f>CONCATENATE(D522,":",VLOOKUP(F522,'Equip Group &amp; Type ref'!F:G,2,FALSE),":",$W522)</f>
        <v>#N/A</v>
      </c>
      <c r="K522" s="84" t="e">
        <f t="shared" si="19"/>
        <v>#N/A</v>
      </c>
      <c r="L522" s="70" t="e">
        <f>INDEX('MFR_List ref'!$A:$A,MATCH($Z522,'MFR_List ref'!$B:$B,0))</f>
        <v>#N/A</v>
      </c>
      <c r="M522" s="76" t="e">
        <f t="shared" si="18"/>
        <v>#N/A</v>
      </c>
      <c r="N522" s="78"/>
      <c r="O522" s="85"/>
      <c r="P522" s="86"/>
      <c r="Q522" s="74"/>
      <c r="R522" s="35"/>
      <c r="S522" s="36"/>
      <c r="T522" s="98"/>
      <c r="U522" s="37"/>
      <c r="V522" s="37"/>
      <c r="W522" s="38"/>
      <c r="X522" s="38"/>
      <c r="Y522" s="38"/>
      <c r="Z522" s="35"/>
      <c r="AA522" s="40"/>
      <c r="AB522" s="41"/>
      <c r="AC522" s="42"/>
      <c r="AD522" s="34"/>
      <c r="AE522" s="39"/>
      <c r="AF522" s="39"/>
      <c r="AG522" s="39"/>
      <c r="AH522" s="34"/>
      <c r="AI522" s="39"/>
      <c r="AJ522" s="39"/>
      <c r="AK522" s="43"/>
      <c r="AL522" s="38"/>
      <c r="AM522" s="40"/>
      <c r="AN522" s="40"/>
      <c r="AO522" s="40"/>
      <c r="AP522" s="40"/>
      <c r="AQ522" s="39"/>
      <c r="AR522" s="39"/>
      <c r="AS522" s="39"/>
      <c r="AT522" s="39"/>
      <c r="AU522" s="39"/>
    </row>
    <row r="523" spans="1:47" s="26" customFormat="1" ht="39" customHeight="1" x14ac:dyDescent="0.25">
      <c r="A523" s="65" t="e">
        <f>VLOOKUP(D523,'Active-Bldg List ref'!$A:$E,4,FALSE)</f>
        <v>#N/A</v>
      </c>
      <c r="B523" s="65" t="e">
        <f>VLOOKUP(D523,'Active-Bldg List ref'!$A:$E,5,FALSE)</f>
        <v>#N/A</v>
      </c>
      <c r="C523" s="65" t="e">
        <f>VLOOKUP(D523,'Active-Bldg List ref'!$A:$B,2,FALSE)</f>
        <v>#N/A</v>
      </c>
      <c r="D523" s="65" t="e">
        <f>INDEX('Active-Bldg List ref'!$A:$A,MATCH(R523,'Active-Bldg List ref'!$C:$C,0))</f>
        <v>#N/A</v>
      </c>
      <c r="E523" s="65" t="e">
        <f>INDEX('Equip Group &amp; Type ref'!D:D,MATCH(U523,'Equip Group &amp; Type ref'!E:E,0))</f>
        <v>#N/A</v>
      </c>
      <c r="F523" s="66" t="e">
        <f>INDEX('Equip Group &amp; Type ref'!F:F,MATCH(V523,'Equip Group &amp; Type ref'!G:G,0))</f>
        <v>#N/A</v>
      </c>
      <c r="G523" s="83"/>
      <c r="H523" s="69" t="e">
        <f>INDEX('Equip Group &amp; Type ref'!$F:$H,MATCH(F523,'Equip Group &amp; Type ref'!$F:$F,0),MATCH(A523,'Equip Group &amp; Type ref'!$2:$2,0))</f>
        <v>#N/A</v>
      </c>
      <c r="I523" s="70" t="e">
        <f>VLOOKUP(F523,'Equip Group &amp; Type ref'!F:H,6,FALSE)</f>
        <v>#N/A</v>
      </c>
      <c r="J523" s="71" t="e">
        <f>CONCATENATE(D523,":",VLOOKUP(F523,'Equip Group &amp; Type ref'!F:G,2,FALSE),":",$W523)</f>
        <v>#N/A</v>
      </c>
      <c r="K523" s="84" t="e">
        <f t="shared" si="19"/>
        <v>#N/A</v>
      </c>
      <c r="L523" s="70" t="e">
        <f>INDEX('MFR_List ref'!$A:$A,MATCH($Z523,'MFR_List ref'!$B:$B,0))</f>
        <v>#N/A</v>
      </c>
      <c r="M523" s="76" t="e">
        <f t="shared" si="18"/>
        <v>#N/A</v>
      </c>
      <c r="N523" s="78"/>
      <c r="O523" s="85"/>
      <c r="P523" s="86"/>
      <c r="Q523" s="74"/>
      <c r="R523" s="35"/>
      <c r="S523" s="36"/>
      <c r="T523" s="98"/>
      <c r="U523" s="37"/>
      <c r="V523" s="37"/>
      <c r="W523" s="38"/>
      <c r="X523" s="38"/>
      <c r="Y523" s="38"/>
      <c r="Z523" s="35"/>
      <c r="AA523" s="40"/>
      <c r="AB523" s="41"/>
      <c r="AC523" s="42"/>
      <c r="AD523" s="34"/>
      <c r="AE523" s="39"/>
      <c r="AF523" s="39"/>
      <c r="AG523" s="39"/>
      <c r="AH523" s="34"/>
      <c r="AI523" s="39"/>
      <c r="AJ523" s="39"/>
      <c r="AK523" s="43"/>
      <c r="AL523" s="38"/>
      <c r="AM523" s="40"/>
      <c r="AN523" s="40"/>
      <c r="AO523" s="40"/>
      <c r="AP523" s="40"/>
      <c r="AQ523" s="39"/>
      <c r="AR523" s="39"/>
      <c r="AS523" s="39"/>
      <c r="AT523" s="39"/>
      <c r="AU523" s="39"/>
    </row>
    <row r="524" spans="1:47" s="26" customFormat="1" ht="39" customHeight="1" x14ac:dyDescent="0.25">
      <c r="A524" s="65" t="e">
        <f>VLOOKUP(D524,'Active-Bldg List ref'!$A:$E,4,FALSE)</f>
        <v>#N/A</v>
      </c>
      <c r="B524" s="65" t="e">
        <f>VLOOKUP(D524,'Active-Bldg List ref'!$A:$E,5,FALSE)</f>
        <v>#N/A</v>
      </c>
      <c r="C524" s="65" t="e">
        <f>VLOOKUP(D524,'Active-Bldg List ref'!$A:$B,2,FALSE)</f>
        <v>#N/A</v>
      </c>
      <c r="D524" s="65" t="e">
        <f>INDEX('Active-Bldg List ref'!$A:$A,MATCH(R524,'Active-Bldg List ref'!$C:$C,0))</f>
        <v>#N/A</v>
      </c>
      <c r="E524" s="65" t="e">
        <f>INDEX('Equip Group &amp; Type ref'!D:D,MATCH(U524,'Equip Group &amp; Type ref'!E:E,0))</f>
        <v>#N/A</v>
      </c>
      <c r="F524" s="66" t="e">
        <f>INDEX('Equip Group &amp; Type ref'!F:F,MATCH(V524,'Equip Group &amp; Type ref'!G:G,0))</f>
        <v>#N/A</v>
      </c>
      <c r="G524" s="83"/>
      <c r="H524" s="69" t="e">
        <f>INDEX('Equip Group &amp; Type ref'!$F:$H,MATCH(F524,'Equip Group &amp; Type ref'!$F:$F,0),MATCH(A524,'Equip Group &amp; Type ref'!$2:$2,0))</f>
        <v>#N/A</v>
      </c>
      <c r="I524" s="70" t="e">
        <f>VLOOKUP(F524,'Equip Group &amp; Type ref'!F:H,6,FALSE)</f>
        <v>#N/A</v>
      </c>
      <c r="J524" s="71" t="e">
        <f>CONCATENATE(D524,":",VLOOKUP(F524,'Equip Group &amp; Type ref'!F:G,2,FALSE),":",$W524)</f>
        <v>#N/A</v>
      </c>
      <c r="K524" s="84" t="e">
        <f t="shared" si="19"/>
        <v>#N/A</v>
      </c>
      <c r="L524" s="70" t="e">
        <f>INDEX('MFR_List ref'!$A:$A,MATCH($Z524,'MFR_List ref'!$B:$B,0))</f>
        <v>#N/A</v>
      </c>
      <c r="M524" s="76" t="e">
        <f t="shared" si="18"/>
        <v>#N/A</v>
      </c>
      <c r="N524" s="78"/>
      <c r="O524" s="85"/>
      <c r="P524" s="86"/>
      <c r="Q524" s="74"/>
      <c r="R524" s="35"/>
      <c r="S524" s="36"/>
      <c r="T524" s="98"/>
      <c r="U524" s="37"/>
      <c r="V524" s="37"/>
      <c r="W524" s="38"/>
      <c r="X524" s="38"/>
      <c r="Y524" s="38"/>
      <c r="Z524" s="35"/>
      <c r="AA524" s="40"/>
      <c r="AB524" s="41"/>
      <c r="AC524" s="42"/>
      <c r="AD524" s="34"/>
      <c r="AE524" s="39"/>
      <c r="AF524" s="39"/>
      <c r="AG524" s="39"/>
      <c r="AH524" s="34"/>
      <c r="AI524" s="39"/>
      <c r="AJ524" s="39"/>
      <c r="AK524" s="43"/>
      <c r="AL524" s="38"/>
      <c r="AM524" s="40"/>
      <c r="AN524" s="40"/>
      <c r="AO524" s="40"/>
      <c r="AP524" s="40"/>
      <c r="AQ524" s="39"/>
      <c r="AR524" s="39"/>
      <c r="AS524" s="39"/>
      <c r="AT524" s="39"/>
      <c r="AU524" s="39"/>
    </row>
    <row r="525" spans="1:47" s="26" customFormat="1" ht="39" customHeight="1" x14ac:dyDescent="0.25">
      <c r="A525" s="65" t="e">
        <f>VLOOKUP(D525,'Active-Bldg List ref'!$A:$E,4,FALSE)</f>
        <v>#N/A</v>
      </c>
      <c r="B525" s="65" t="e">
        <f>VLOOKUP(D525,'Active-Bldg List ref'!$A:$E,5,FALSE)</f>
        <v>#N/A</v>
      </c>
      <c r="C525" s="65" t="e">
        <f>VLOOKUP(D525,'Active-Bldg List ref'!$A:$B,2,FALSE)</f>
        <v>#N/A</v>
      </c>
      <c r="D525" s="65" t="e">
        <f>INDEX('Active-Bldg List ref'!$A:$A,MATCH(R525,'Active-Bldg List ref'!$C:$C,0))</f>
        <v>#N/A</v>
      </c>
      <c r="E525" s="65" t="e">
        <f>INDEX('Equip Group &amp; Type ref'!D:D,MATCH(U525,'Equip Group &amp; Type ref'!E:E,0))</f>
        <v>#N/A</v>
      </c>
      <c r="F525" s="66" t="e">
        <f>INDEX('Equip Group &amp; Type ref'!F:F,MATCH(V525,'Equip Group &amp; Type ref'!G:G,0))</f>
        <v>#N/A</v>
      </c>
      <c r="G525" s="83"/>
      <c r="H525" s="69" t="e">
        <f>INDEX('Equip Group &amp; Type ref'!$F:$H,MATCH(F525,'Equip Group &amp; Type ref'!$F:$F,0),MATCH(A525,'Equip Group &amp; Type ref'!$2:$2,0))</f>
        <v>#N/A</v>
      </c>
      <c r="I525" s="70" t="e">
        <f>VLOOKUP(F525,'Equip Group &amp; Type ref'!F:H,6,FALSE)</f>
        <v>#N/A</v>
      </c>
      <c r="J525" s="71" t="e">
        <f>CONCATENATE(D525,":",VLOOKUP(F525,'Equip Group &amp; Type ref'!F:G,2,FALSE),":",$W525)</f>
        <v>#N/A</v>
      </c>
      <c r="K525" s="84" t="e">
        <f t="shared" si="19"/>
        <v>#N/A</v>
      </c>
      <c r="L525" s="70" t="e">
        <f>INDEX('MFR_List ref'!$A:$A,MATCH($Z525,'MFR_List ref'!$B:$B,0))</f>
        <v>#N/A</v>
      </c>
      <c r="M525" s="76" t="e">
        <f t="shared" si="18"/>
        <v>#N/A</v>
      </c>
      <c r="N525" s="78"/>
      <c r="O525" s="85"/>
      <c r="P525" s="86"/>
      <c r="Q525" s="74"/>
      <c r="R525" s="35"/>
      <c r="S525" s="36"/>
      <c r="T525" s="98"/>
      <c r="U525" s="37"/>
      <c r="V525" s="37"/>
      <c r="W525" s="38"/>
      <c r="X525" s="38"/>
      <c r="Y525" s="38"/>
      <c r="Z525" s="35"/>
      <c r="AA525" s="40"/>
      <c r="AB525" s="41"/>
      <c r="AC525" s="42"/>
      <c r="AD525" s="34"/>
      <c r="AE525" s="39"/>
      <c r="AF525" s="39"/>
      <c r="AG525" s="39"/>
      <c r="AH525" s="34"/>
      <c r="AI525" s="39"/>
      <c r="AJ525" s="39"/>
      <c r="AK525" s="43"/>
      <c r="AL525" s="38"/>
      <c r="AM525" s="40"/>
      <c r="AN525" s="40"/>
      <c r="AO525" s="40"/>
      <c r="AP525" s="40"/>
      <c r="AQ525" s="39"/>
      <c r="AR525" s="39"/>
      <c r="AS525" s="39"/>
      <c r="AT525" s="39"/>
      <c r="AU525" s="39"/>
    </row>
    <row r="526" spans="1:47" s="26" customFormat="1" ht="39" customHeight="1" x14ac:dyDescent="0.25">
      <c r="A526" s="65" t="e">
        <f>VLOOKUP(D526,'Active-Bldg List ref'!$A:$E,4,FALSE)</f>
        <v>#N/A</v>
      </c>
      <c r="B526" s="65" t="e">
        <f>VLOOKUP(D526,'Active-Bldg List ref'!$A:$E,5,FALSE)</f>
        <v>#N/A</v>
      </c>
      <c r="C526" s="65" t="e">
        <f>VLOOKUP(D526,'Active-Bldg List ref'!$A:$B,2,FALSE)</f>
        <v>#N/A</v>
      </c>
      <c r="D526" s="65" t="e">
        <f>INDEX('Active-Bldg List ref'!$A:$A,MATCH(R526,'Active-Bldg List ref'!$C:$C,0))</f>
        <v>#N/A</v>
      </c>
      <c r="E526" s="65" t="e">
        <f>INDEX('Equip Group &amp; Type ref'!D:D,MATCH(U526,'Equip Group &amp; Type ref'!E:E,0))</f>
        <v>#N/A</v>
      </c>
      <c r="F526" s="66" t="e">
        <f>INDEX('Equip Group &amp; Type ref'!F:F,MATCH(V526,'Equip Group &amp; Type ref'!G:G,0))</f>
        <v>#N/A</v>
      </c>
      <c r="G526" s="83"/>
      <c r="H526" s="69" t="e">
        <f>INDEX('Equip Group &amp; Type ref'!$F:$H,MATCH(F526,'Equip Group &amp; Type ref'!$F:$F,0),MATCH(A526,'Equip Group &amp; Type ref'!$2:$2,0))</f>
        <v>#N/A</v>
      </c>
      <c r="I526" s="70" t="e">
        <f>VLOOKUP(F526,'Equip Group &amp; Type ref'!F:H,6,FALSE)</f>
        <v>#N/A</v>
      </c>
      <c r="J526" s="71" t="e">
        <f>CONCATENATE(D526,":",VLOOKUP(F526,'Equip Group &amp; Type ref'!F:G,2,FALSE),":",$W526)</f>
        <v>#N/A</v>
      </c>
      <c r="K526" s="84" t="e">
        <f t="shared" si="19"/>
        <v>#N/A</v>
      </c>
      <c r="L526" s="70" t="e">
        <f>INDEX('MFR_List ref'!$A:$A,MATCH($Z526,'MFR_List ref'!$B:$B,0))</f>
        <v>#N/A</v>
      </c>
      <c r="M526" s="76" t="e">
        <f t="shared" si="18"/>
        <v>#N/A</v>
      </c>
      <c r="N526" s="78"/>
      <c r="O526" s="85"/>
      <c r="P526" s="86"/>
      <c r="Q526" s="74"/>
      <c r="R526" s="35"/>
      <c r="S526" s="36"/>
      <c r="T526" s="98"/>
      <c r="U526" s="37"/>
      <c r="V526" s="37"/>
      <c r="W526" s="38"/>
      <c r="X526" s="38"/>
      <c r="Y526" s="38"/>
      <c r="Z526" s="35"/>
      <c r="AA526" s="40"/>
      <c r="AB526" s="41"/>
      <c r="AC526" s="42"/>
      <c r="AD526" s="34"/>
      <c r="AE526" s="39"/>
      <c r="AF526" s="39"/>
      <c r="AG526" s="39"/>
      <c r="AH526" s="34"/>
      <c r="AI526" s="39"/>
      <c r="AJ526" s="39"/>
      <c r="AK526" s="43"/>
      <c r="AL526" s="38"/>
      <c r="AM526" s="40"/>
      <c r="AN526" s="40"/>
      <c r="AO526" s="40"/>
      <c r="AP526" s="40"/>
      <c r="AQ526" s="39"/>
      <c r="AR526" s="39"/>
      <c r="AS526" s="39"/>
      <c r="AT526" s="39"/>
      <c r="AU526" s="39"/>
    </row>
    <row r="527" spans="1:47" s="26" customFormat="1" ht="39" customHeight="1" x14ac:dyDescent="0.25">
      <c r="A527" s="65" t="e">
        <f>VLOOKUP(D527,'Active-Bldg List ref'!$A:$E,4,FALSE)</f>
        <v>#N/A</v>
      </c>
      <c r="B527" s="65" t="e">
        <f>VLOOKUP(D527,'Active-Bldg List ref'!$A:$E,5,FALSE)</f>
        <v>#N/A</v>
      </c>
      <c r="C527" s="65" t="e">
        <f>VLOOKUP(D527,'Active-Bldg List ref'!$A:$B,2,FALSE)</f>
        <v>#N/A</v>
      </c>
      <c r="D527" s="65" t="e">
        <f>INDEX('Active-Bldg List ref'!$A:$A,MATCH(R527,'Active-Bldg List ref'!$C:$C,0))</f>
        <v>#N/A</v>
      </c>
      <c r="E527" s="65" t="e">
        <f>INDEX('Equip Group &amp; Type ref'!D:D,MATCH(U527,'Equip Group &amp; Type ref'!E:E,0))</f>
        <v>#N/A</v>
      </c>
      <c r="F527" s="66" t="e">
        <f>INDEX('Equip Group &amp; Type ref'!F:F,MATCH(V527,'Equip Group &amp; Type ref'!G:G,0))</f>
        <v>#N/A</v>
      </c>
      <c r="G527" s="83"/>
      <c r="H527" s="69" t="e">
        <f>INDEX('Equip Group &amp; Type ref'!$F:$H,MATCH(F527,'Equip Group &amp; Type ref'!$F:$F,0),MATCH(A527,'Equip Group &amp; Type ref'!$2:$2,0))</f>
        <v>#N/A</v>
      </c>
      <c r="I527" s="70" t="e">
        <f>VLOOKUP(F527,'Equip Group &amp; Type ref'!F:H,6,FALSE)</f>
        <v>#N/A</v>
      </c>
      <c r="J527" s="71" t="e">
        <f>CONCATENATE(D527,":",VLOOKUP(F527,'Equip Group &amp; Type ref'!F:G,2,FALSE),":",$W527)</f>
        <v>#N/A</v>
      </c>
      <c r="K527" s="84" t="e">
        <f t="shared" si="19"/>
        <v>#N/A</v>
      </c>
      <c r="L527" s="70" t="e">
        <f>INDEX('MFR_List ref'!$A:$A,MATCH($Z527,'MFR_List ref'!$B:$B,0))</f>
        <v>#N/A</v>
      </c>
      <c r="M527" s="76" t="e">
        <f t="shared" si="18"/>
        <v>#N/A</v>
      </c>
      <c r="N527" s="78"/>
      <c r="O527" s="85"/>
      <c r="P527" s="86"/>
      <c r="Q527" s="74"/>
      <c r="R527" s="35"/>
      <c r="S527" s="36"/>
      <c r="T527" s="98"/>
      <c r="U527" s="37"/>
      <c r="V527" s="37"/>
      <c r="W527" s="38"/>
      <c r="X527" s="38"/>
      <c r="Y527" s="38"/>
      <c r="Z527" s="35"/>
      <c r="AA527" s="40"/>
      <c r="AB527" s="41"/>
      <c r="AC527" s="42"/>
      <c r="AD527" s="34"/>
      <c r="AE527" s="39"/>
      <c r="AF527" s="39"/>
      <c r="AG527" s="39"/>
      <c r="AH527" s="34"/>
      <c r="AI527" s="39"/>
      <c r="AJ527" s="39"/>
      <c r="AK527" s="43"/>
      <c r="AL527" s="38"/>
      <c r="AM527" s="40"/>
      <c r="AN527" s="40"/>
      <c r="AO527" s="40"/>
      <c r="AP527" s="40"/>
      <c r="AQ527" s="39"/>
      <c r="AR527" s="39"/>
      <c r="AS527" s="39"/>
      <c r="AT527" s="39"/>
      <c r="AU527" s="39"/>
    </row>
    <row r="528" spans="1:47" s="26" customFormat="1" ht="39" customHeight="1" x14ac:dyDescent="0.25">
      <c r="A528" s="65" t="e">
        <f>VLOOKUP(D528,'Active-Bldg List ref'!$A:$E,4,FALSE)</f>
        <v>#N/A</v>
      </c>
      <c r="B528" s="65" t="e">
        <f>VLOOKUP(D528,'Active-Bldg List ref'!$A:$E,5,FALSE)</f>
        <v>#N/A</v>
      </c>
      <c r="C528" s="65" t="e">
        <f>VLOOKUP(D528,'Active-Bldg List ref'!$A:$B,2,FALSE)</f>
        <v>#N/A</v>
      </c>
      <c r="D528" s="65" t="e">
        <f>INDEX('Active-Bldg List ref'!$A:$A,MATCH(R528,'Active-Bldg List ref'!$C:$C,0))</f>
        <v>#N/A</v>
      </c>
      <c r="E528" s="65" t="e">
        <f>INDEX('Equip Group &amp; Type ref'!D:D,MATCH(U528,'Equip Group &amp; Type ref'!E:E,0))</f>
        <v>#N/A</v>
      </c>
      <c r="F528" s="66" t="e">
        <f>INDEX('Equip Group &amp; Type ref'!F:F,MATCH(V528,'Equip Group &amp; Type ref'!G:G,0))</f>
        <v>#N/A</v>
      </c>
      <c r="G528" s="83"/>
      <c r="H528" s="69" t="e">
        <f>INDEX('Equip Group &amp; Type ref'!$F:$H,MATCH(F528,'Equip Group &amp; Type ref'!$F:$F,0),MATCH(A528,'Equip Group &amp; Type ref'!$2:$2,0))</f>
        <v>#N/A</v>
      </c>
      <c r="I528" s="70" t="e">
        <f>VLOOKUP(F528,'Equip Group &amp; Type ref'!F:H,6,FALSE)</f>
        <v>#N/A</v>
      </c>
      <c r="J528" s="71" t="e">
        <f>CONCATENATE(D528,":",VLOOKUP(F528,'Equip Group &amp; Type ref'!F:G,2,FALSE),":",$W528)</f>
        <v>#N/A</v>
      </c>
      <c r="K528" s="84" t="e">
        <f t="shared" si="19"/>
        <v>#N/A</v>
      </c>
      <c r="L528" s="70" t="e">
        <f>INDEX('MFR_List ref'!$A:$A,MATCH($Z528,'MFR_List ref'!$B:$B,0))</f>
        <v>#N/A</v>
      </c>
      <c r="M528" s="76" t="e">
        <f t="shared" si="18"/>
        <v>#N/A</v>
      </c>
      <c r="N528" s="78"/>
      <c r="O528" s="85"/>
      <c r="P528" s="86"/>
      <c r="Q528" s="74"/>
      <c r="R528" s="35"/>
      <c r="S528" s="36"/>
      <c r="T528" s="98"/>
      <c r="U528" s="37"/>
      <c r="V528" s="37"/>
      <c r="W528" s="38"/>
      <c r="X528" s="38"/>
      <c r="Y528" s="38"/>
      <c r="Z528" s="35"/>
      <c r="AA528" s="40"/>
      <c r="AB528" s="41"/>
      <c r="AC528" s="42"/>
      <c r="AD528" s="34"/>
      <c r="AE528" s="39"/>
      <c r="AF528" s="39"/>
      <c r="AG528" s="39"/>
      <c r="AH528" s="34"/>
      <c r="AI528" s="39"/>
      <c r="AJ528" s="39"/>
      <c r="AK528" s="43"/>
      <c r="AL528" s="38"/>
      <c r="AM528" s="40"/>
      <c r="AN528" s="40"/>
      <c r="AO528" s="40"/>
      <c r="AP528" s="40"/>
      <c r="AQ528" s="39"/>
      <c r="AR528" s="39"/>
      <c r="AS528" s="39"/>
      <c r="AT528" s="39"/>
      <c r="AU528" s="39"/>
    </row>
    <row r="529" spans="1:47" s="26" customFormat="1" ht="39" customHeight="1" x14ac:dyDescent="0.25">
      <c r="A529" s="65" t="e">
        <f>VLOOKUP(D529,'Active-Bldg List ref'!$A:$E,4,FALSE)</f>
        <v>#N/A</v>
      </c>
      <c r="B529" s="65" t="e">
        <f>VLOOKUP(D529,'Active-Bldg List ref'!$A:$E,5,FALSE)</f>
        <v>#N/A</v>
      </c>
      <c r="C529" s="65" t="e">
        <f>VLOOKUP(D529,'Active-Bldg List ref'!$A:$B,2,FALSE)</f>
        <v>#N/A</v>
      </c>
      <c r="D529" s="65" t="e">
        <f>INDEX('Active-Bldg List ref'!$A:$A,MATCH(R529,'Active-Bldg List ref'!$C:$C,0))</f>
        <v>#N/A</v>
      </c>
      <c r="E529" s="65" t="e">
        <f>INDEX('Equip Group &amp; Type ref'!D:D,MATCH(U529,'Equip Group &amp; Type ref'!E:E,0))</f>
        <v>#N/A</v>
      </c>
      <c r="F529" s="66" t="e">
        <f>INDEX('Equip Group &amp; Type ref'!F:F,MATCH(V529,'Equip Group &amp; Type ref'!G:G,0))</f>
        <v>#N/A</v>
      </c>
      <c r="G529" s="83"/>
      <c r="H529" s="69" t="e">
        <f>INDEX('Equip Group &amp; Type ref'!$F:$H,MATCH(F529,'Equip Group &amp; Type ref'!$F:$F,0),MATCH(A529,'Equip Group &amp; Type ref'!$2:$2,0))</f>
        <v>#N/A</v>
      </c>
      <c r="I529" s="70" t="e">
        <f>VLOOKUP(F529,'Equip Group &amp; Type ref'!F:H,6,FALSE)</f>
        <v>#N/A</v>
      </c>
      <c r="J529" s="71" t="e">
        <f>CONCATENATE(D529,":",VLOOKUP(F529,'Equip Group &amp; Type ref'!F:G,2,FALSE),":",$W529)</f>
        <v>#N/A</v>
      </c>
      <c r="K529" s="84" t="e">
        <f t="shared" si="19"/>
        <v>#N/A</v>
      </c>
      <c r="L529" s="70" t="e">
        <f>INDEX('MFR_List ref'!$A:$A,MATCH($Z529,'MFR_List ref'!$B:$B,0))</f>
        <v>#N/A</v>
      </c>
      <c r="M529" s="76" t="e">
        <f t="shared" si="18"/>
        <v>#N/A</v>
      </c>
      <c r="N529" s="78"/>
      <c r="O529" s="85"/>
      <c r="P529" s="86"/>
      <c r="Q529" s="74"/>
      <c r="R529" s="35"/>
      <c r="S529" s="36"/>
      <c r="T529" s="98"/>
      <c r="U529" s="37"/>
      <c r="V529" s="37"/>
      <c r="W529" s="38"/>
      <c r="X529" s="38"/>
      <c r="Y529" s="38"/>
      <c r="Z529" s="35"/>
      <c r="AA529" s="40"/>
      <c r="AB529" s="41"/>
      <c r="AC529" s="42"/>
      <c r="AD529" s="34"/>
      <c r="AE529" s="39"/>
      <c r="AF529" s="39"/>
      <c r="AG529" s="39"/>
      <c r="AH529" s="34"/>
      <c r="AI529" s="39"/>
      <c r="AJ529" s="39"/>
      <c r="AK529" s="43"/>
      <c r="AL529" s="38"/>
      <c r="AM529" s="40"/>
      <c r="AN529" s="40"/>
      <c r="AO529" s="40"/>
      <c r="AP529" s="40"/>
      <c r="AQ529" s="39"/>
      <c r="AR529" s="39"/>
      <c r="AS529" s="39"/>
      <c r="AT529" s="39"/>
      <c r="AU529" s="39"/>
    </row>
    <row r="530" spans="1:47" s="26" customFormat="1" ht="39" customHeight="1" x14ac:dyDescent="0.25">
      <c r="A530" s="65" t="e">
        <f>VLOOKUP(D530,'Active-Bldg List ref'!$A:$E,4,FALSE)</f>
        <v>#N/A</v>
      </c>
      <c r="B530" s="65" t="e">
        <f>VLOOKUP(D530,'Active-Bldg List ref'!$A:$E,5,FALSE)</f>
        <v>#N/A</v>
      </c>
      <c r="C530" s="65" t="e">
        <f>VLOOKUP(D530,'Active-Bldg List ref'!$A:$B,2,FALSE)</f>
        <v>#N/A</v>
      </c>
      <c r="D530" s="65" t="e">
        <f>INDEX('Active-Bldg List ref'!$A:$A,MATCH(R530,'Active-Bldg List ref'!$C:$C,0))</f>
        <v>#N/A</v>
      </c>
      <c r="E530" s="65" t="e">
        <f>INDEX('Equip Group &amp; Type ref'!D:D,MATCH(U530,'Equip Group &amp; Type ref'!E:E,0))</f>
        <v>#N/A</v>
      </c>
      <c r="F530" s="66" t="e">
        <f>INDEX('Equip Group &amp; Type ref'!F:F,MATCH(V530,'Equip Group &amp; Type ref'!G:G,0))</f>
        <v>#N/A</v>
      </c>
      <c r="G530" s="83"/>
      <c r="H530" s="69" t="e">
        <f>INDEX('Equip Group &amp; Type ref'!$F:$H,MATCH(F530,'Equip Group &amp; Type ref'!$F:$F,0),MATCH(A530,'Equip Group &amp; Type ref'!$2:$2,0))</f>
        <v>#N/A</v>
      </c>
      <c r="I530" s="70" t="e">
        <f>VLOOKUP(F530,'Equip Group &amp; Type ref'!F:H,6,FALSE)</f>
        <v>#N/A</v>
      </c>
      <c r="J530" s="71" t="e">
        <f>CONCATENATE(D530,":",VLOOKUP(F530,'Equip Group &amp; Type ref'!F:G,2,FALSE),":",$W530)</f>
        <v>#N/A</v>
      </c>
      <c r="K530" s="84" t="e">
        <f t="shared" si="19"/>
        <v>#N/A</v>
      </c>
      <c r="L530" s="70" t="e">
        <f>INDEX('MFR_List ref'!$A:$A,MATCH($Z530,'MFR_List ref'!$B:$B,0))</f>
        <v>#N/A</v>
      </c>
      <c r="M530" s="76" t="e">
        <f t="shared" si="18"/>
        <v>#N/A</v>
      </c>
      <c r="N530" s="78"/>
      <c r="O530" s="85"/>
      <c r="P530" s="86"/>
      <c r="Q530" s="74"/>
      <c r="R530" s="35"/>
      <c r="S530" s="36"/>
      <c r="T530" s="98"/>
      <c r="U530" s="37"/>
      <c r="V530" s="37"/>
      <c r="W530" s="38"/>
      <c r="X530" s="38"/>
      <c r="Y530" s="38"/>
      <c r="Z530" s="35"/>
      <c r="AA530" s="40"/>
      <c r="AB530" s="41"/>
      <c r="AC530" s="42"/>
      <c r="AD530" s="34"/>
      <c r="AE530" s="39"/>
      <c r="AF530" s="39"/>
      <c r="AG530" s="39"/>
      <c r="AH530" s="34"/>
      <c r="AI530" s="39"/>
      <c r="AJ530" s="39"/>
      <c r="AK530" s="43"/>
      <c r="AL530" s="38"/>
      <c r="AM530" s="40"/>
      <c r="AN530" s="40"/>
      <c r="AO530" s="40"/>
      <c r="AP530" s="40"/>
      <c r="AQ530" s="39"/>
      <c r="AR530" s="39"/>
      <c r="AS530" s="39"/>
      <c r="AT530" s="39"/>
      <c r="AU530" s="39"/>
    </row>
    <row r="531" spans="1:47" s="26" customFormat="1" ht="39" customHeight="1" x14ac:dyDescent="0.25">
      <c r="A531" s="65" t="e">
        <f>VLOOKUP(D531,'Active-Bldg List ref'!$A:$E,4,FALSE)</f>
        <v>#N/A</v>
      </c>
      <c r="B531" s="65" t="e">
        <f>VLOOKUP(D531,'Active-Bldg List ref'!$A:$E,5,FALSE)</f>
        <v>#N/A</v>
      </c>
      <c r="C531" s="65" t="e">
        <f>VLOOKUP(D531,'Active-Bldg List ref'!$A:$B,2,FALSE)</f>
        <v>#N/A</v>
      </c>
      <c r="D531" s="65" t="e">
        <f>INDEX('Active-Bldg List ref'!$A:$A,MATCH(R531,'Active-Bldg List ref'!$C:$C,0))</f>
        <v>#N/A</v>
      </c>
      <c r="E531" s="65" t="e">
        <f>INDEX('Equip Group &amp; Type ref'!D:D,MATCH(U531,'Equip Group &amp; Type ref'!E:E,0))</f>
        <v>#N/A</v>
      </c>
      <c r="F531" s="66" t="e">
        <f>INDEX('Equip Group &amp; Type ref'!F:F,MATCH(V531,'Equip Group &amp; Type ref'!G:G,0))</f>
        <v>#N/A</v>
      </c>
      <c r="G531" s="83"/>
      <c r="H531" s="69" t="e">
        <f>INDEX('Equip Group &amp; Type ref'!$F:$H,MATCH(F531,'Equip Group &amp; Type ref'!$F:$F,0),MATCH(A531,'Equip Group &amp; Type ref'!$2:$2,0))</f>
        <v>#N/A</v>
      </c>
      <c r="I531" s="70" t="e">
        <f>VLOOKUP(F531,'Equip Group &amp; Type ref'!F:H,6,FALSE)</f>
        <v>#N/A</v>
      </c>
      <c r="J531" s="71" t="e">
        <f>CONCATENATE(D531,":",VLOOKUP(F531,'Equip Group &amp; Type ref'!F:G,2,FALSE),":",$W531)</f>
        <v>#N/A</v>
      </c>
      <c r="K531" s="84" t="e">
        <f t="shared" si="19"/>
        <v>#N/A</v>
      </c>
      <c r="L531" s="70" t="e">
        <f>INDEX('MFR_List ref'!$A:$A,MATCH($Z531,'MFR_List ref'!$B:$B,0))</f>
        <v>#N/A</v>
      </c>
      <c r="M531" s="76" t="e">
        <f t="shared" si="18"/>
        <v>#N/A</v>
      </c>
      <c r="N531" s="78"/>
      <c r="O531" s="85"/>
      <c r="P531" s="86"/>
      <c r="Q531" s="74"/>
      <c r="R531" s="35"/>
      <c r="S531" s="36"/>
      <c r="T531" s="98"/>
      <c r="U531" s="37"/>
      <c r="V531" s="37"/>
      <c r="W531" s="38"/>
      <c r="X531" s="38"/>
      <c r="Y531" s="38"/>
      <c r="Z531" s="35"/>
      <c r="AA531" s="40"/>
      <c r="AB531" s="41"/>
      <c r="AC531" s="42"/>
      <c r="AD531" s="34"/>
      <c r="AE531" s="39"/>
      <c r="AF531" s="39"/>
      <c r="AG531" s="39"/>
      <c r="AH531" s="34"/>
      <c r="AI531" s="39"/>
      <c r="AJ531" s="39"/>
      <c r="AK531" s="43"/>
      <c r="AL531" s="38"/>
      <c r="AM531" s="40"/>
      <c r="AN531" s="40"/>
      <c r="AO531" s="40"/>
      <c r="AP531" s="40"/>
      <c r="AQ531" s="39"/>
      <c r="AR531" s="39"/>
      <c r="AS531" s="39"/>
      <c r="AT531" s="39"/>
      <c r="AU531" s="39"/>
    </row>
    <row r="532" spans="1:47" s="26" customFormat="1" ht="39" customHeight="1" x14ac:dyDescent="0.25">
      <c r="A532" s="65" t="e">
        <f>VLOOKUP(D532,'Active-Bldg List ref'!$A:$E,4,FALSE)</f>
        <v>#N/A</v>
      </c>
      <c r="B532" s="65" t="e">
        <f>VLOOKUP(D532,'Active-Bldg List ref'!$A:$E,5,FALSE)</f>
        <v>#N/A</v>
      </c>
      <c r="C532" s="65" t="e">
        <f>VLOOKUP(D532,'Active-Bldg List ref'!$A:$B,2,FALSE)</f>
        <v>#N/A</v>
      </c>
      <c r="D532" s="65" t="e">
        <f>INDEX('Active-Bldg List ref'!$A:$A,MATCH(R532,'Active-Bldg List ref'!$C:$C,0))</f>
        <v>#N/A</v>
      </c>
      <c r="E532" s="65" t="e">
        <f>INDEX('Equip Group &amp; Type ref'!D:D,MATCH(U532,'Equip Group &amp; Type ref'!E:E,0))</f>
        <v>#N/A</v>
      </c>
      <c r="F532" s="66" t="e">
        <f>INDEX('Equip Group &amp; Type ref'!F:F,MATCH(V532,'Equip Group &amp; Type ref'!G:G,0))</f>
        <v>#N/A</v>
      </c>
      <c r="G532" s="83"/>
      <c r="H532" s="69" t="e">
        <f>INDEX('Equip Group &amp; Type ref'!$F:$H,MATCH(F532,'Equip Group &amp; Type ref'!$F:$F,0),MATCH(A532,'Equip Group &amp; Type ref'!$2:$2,0))</f>
        <v>#N/A</v>
      </c>
      <c r="I532" s="70" t="e">
        <f>VLOOKUP(F532,'Equip Group &amp; Type ref'!F:H,6,FALSE)</f>
        <v>#N/A</v>
      </c>
      <c r="J532" s="71" t="e">
        <f>CONCATENATE(D532,":",VLOOKUP(F532,'Equip Group &amp; Type ref'!F:G,2,FALSE),":",$W532)</f>
        <v>#N/A</v>
      </c>
      <c r="K532" s="84" t="e">
        <f t="shared" si="19"/>
        <v>#N/A</v>
      </c>
      <c r="L532" s="70" t="e">
        <f>INDEX('MFR_List ref'!$A:$A,MATCH($Z532,'MFR_List ref'!$B:$B,0))</f>
        <v>#N/A</v>
      </c>
      <c r="M532" s="76" t="e">
        <f t="shared" si="18"/>
        <v>#N/A</v>
      </c>
      <c r="N532" s="78"/>
      <c r="O532" s="85"/>
      <c r="P532" s="86"/>
      <c r="Q532" s="74"/>
      <c r="R532" s="35"/>
      <c r="S532" s="36"/>
      <c r="T532" s="98"/>
      <c r="U532" s="37"/>
      <c r="V532" s="37"/>
      <c r="W532" s="38"/>
      <c r="X532" s="38"/>
      <c r="Y532" s="38"/>
      <c r="Z532" s="35"/>
      <c r="AA532" s="40"/>
      <c r="AB532" s="41"/>
      <c r="AC532" s="42"/>
      <c r="AD532" s="34"/>
      <c r="AE532" s="39"/>
      <c r="AF532" s="39"/>
      <c r="AG532" s="39"/>
      <c r="AH532" s="34"/>
      <c r="AI532" s="39"/>
      <c r="AJ532" s="39"/>
      <c r="AK532" s="43"/>
      <c r="AL532" s="38"/>
      <c r="AM532" s="40"/>
      <c r="AN532" s="40"/>
      <c r="AO532" s="40"/>
      <c r="AP532" s="40"/>
      <c r="AQ532" s="39"/>
      <c r="AR532" s="39"/>
      <c r="AS532" s="39"/>
      <c r="AT532" s="39"/>
      <c r="AU532" s="39"/>
    </row>
    <row r="533" spans="1:47" s="26" customFormat="1" ht="39" customHeight="1" x14ac:dyDescent="0.25">
      <c r="A533" s="65" t="e">
        <f>VLOOKUP(D533,'Active-Bldg List ref'!$A:$E,4,FALSE)</f>
        <v>#N/A</v>
      </c>
      <c r="B533" s="65" t="e">
        <f>VLOOKUP(D533,'Active-Bldg List ref'!$A:$E,5,FALSE)</f>
        <v>#N/A</v>
      </c>
      <c r="C533" s="65" t="e">
        <f>VLOOKUP(D533,'Active-Bldg List ref'!$A:$B,2,FALSE)</f>
        <v>#N/A</v>
      </c>
      <c r="D533" s="65" t="e">
        <f>INDEX('Active-Bldg List ref'!$A:$A,MATCH(R533,'Active-Bldg List ref'!$C:$C,0))</f>
        <v>#N/A</v>
      </c>
      <c r="E533" s="65" t="e">
        <f>INDEX('Equip Group &amp; Type ref'!D:D,MATCH(U533,'Equip Group &amp; Type ref'!E:E,0))</f>
        <v>#N/A</v>
      </c>
      <c r="F533" s="66" t="e">
        <f>INDEX('Equip Group &amp; Type ref'!F:F,MATCH(V533,'Equip Group &amp; Type ref'!G:G,0))</f>
        <v>#N/A</v>
      </c>
      <c r="G533" s="83"/>
      <c r="H533" s="69" t="e">
        <f>INDEX('Equip Group &amp; Type ref'!$F:$H,MATCH(F533,'Equip Group &amp; Type ref'!$F:$F,0),MATCH(A533,'Equip Group &amp; Type ref'!$2:$2,0))</f>
        <v>#N/A</v>
      </c>
      <c r="I533" s="70" t="e">
        <f>VLOOKUP(F533,'Equip Group &amp; Type ref'!F:H,6,FALSE)</f>
        <v>#N/A</v>
      </c>
      <c r="J533" s="71" t="e">
        <f>CONCATENATE(D533,":",VLOOKUP(F533,'Equip Group &amp; Type ref'!F:G,2,FALSE),":",$W533)</f>
        <v>#N/A</v>
      </c>
      <c r="K533" s="84" t="e">
        <f t="shared" si="19"/>
        <v>#N/A</v>
      </c>
      <c r="L533" s="70" t="e">
        <f>INDEX('MFR_List ref'!$A:$A,MATCH($Z533,'MFR_List ref'!$B:$B,0))</f>
        <v>#N/A</v>
      </c>
      <c r="M533" s="76" t="e">
        <f t="shared" si="18"/>
        <v>#N/A</v>
      </c>
      <c r="N533" s="78"/>
      <c r="O533" s="85"/>
      <c r="P533" s="86"/>
      <c r="Q533" s="74"/>
      <c r="R533" s="35"/>
      <c r="S533" s="36"/>
      <c r="T533" s="98"/>
      <c r="U533" s="37"/>
      <c r="V533" s="37"/>
      <c r="W533" s="38"/>
      <c r="X533" s="38"/>
      <c r="Y533" s="38"/>
      <c r="Z533" s="35"/>
      <c r="AA533" s="40"/>
      <c r="AB533" s="41"/>
      <c r="AC533" s="42"/>
      <c r="AD533" s="34"/>
      <c r="AE533" s="39"/>
      <c r="AF533" s="39"/>
      <c r="AG533" s="39"/>
      <c r="AH533" s="34"/>
      <c r="AI533" s="39"/>
      <c r="AJ533" s="39"/>
      <c r="AK533" s="43"/>
      <c r="AL533" s="38"/>
      <c r="AM533" s="40"/>
      <c r="AN533" s="40"/>
      <c r="AO533" s="40"/>
      <c r="AP533" s="40"/>
      <c r="AQ533" s="39"/>
      <c r="AR533" s="39"/>
      <c r="AS533" s="39"/>
      <c r="AT533" s="39"/>
      <c r="AU533" s="39"/>
    </row>
    <row r="534" spans="1:47" s="26" customFormat="1" ht="39" customHeight="1" x14ac:dyDescent="0.25">
      <c r="A534" s="65" t="e">
        <f>VLOOKUP(D534,'Active-Bldg List ref'!$A:$E,4,FALSE)</f>
        <v>#N/A</v>
      </c>
      <c r="B534" s="65" t="e">
        <f>VLOOKUP(D534,'Active-Bldg List ref'!$A:$E,5,FALSE)</f>
        <v>#N/A</v>
      </c>
      <c r="C534" s="65" t="e">
        <f>VLOOKUP(D534,'Active-Bldg List ref'!$A:$B,2,FALSE)</f>
        <v>#N/A</v>
      </c>
      <c r="D534" s="65" t="e">
        <f>INDEX('Active-Bldg List ref'!$A:$A,MATCH(R534,'Active-Bldg List ref'!$C:$C,0))</f>
        <v>#N/A</v>
      </c>
      <c r="E534" s="65" t="e">
        <f>INDEX('Equip Group &amp; Type ref'!D:D,MATCH(U534,'Equip Group &amp; Type ref'!E:E,0))</f>
        <v>#N/A</v>
      </c>
      <c r="F534" s="66" t="e">
        <f>INDEX('Equip Group &amp; Type ref'!F:F,MATCH(V534,'Equip Group &amp; Type ref'!G:G,0))</f>
        <v>#N/A</v>
      </c>
      <c r="G534" s="83"/>
      <c r="H534" s="69" t="e">
        <f>INDEX('Equip Group &amp; Type ref'!$F:$H,MATCH(F534,'Equip Group &amp; Type ref'!$F:$F,0),MATCH(A534,'Equip Group &amp; Type ref'!$2:$2,0))</f>
        <v>#N/A</v>
      </c>
      <c r="I534" s="70" t="e">
        <f>VLOOKUP(F534,'Equip Group &amp; Type ref'!F:H,6,FALSE)</f>
        <v>#N/A</v>
      </c>
      <c r="J534" s="71" t="e">
        <f>CONCATENATE(D534,":",VLOOKUP(F534,'Equip Group &amp; Type ref'!F:G,2,FALSE),":",$W534)</f>
        <v>#N/A</v>
      </c>
      <c r="K534" s="84" t="e">
        <f t="shared" si="19"/>
        <v>#N/A</v>
      </c>
      <c r="L534" s="70" t="e">
        <f>INDEX('MFR_List ref'!$A:$A,MATCH($Z534,'MFR_List ref'!$B:$B,0))</f>
        <v>#N/A</v>
      </c>
      <c r="M534" s="76" t="e">
        <f t="shared" si="18"/>
        <v>#N/A</v>
      </c>
      <c r="N534" s="78"/>
      <c r="O534" s="85"/>
      <c r="P534" s="86"/>
      <c r="Q534" s="74"/>
      <c r="R534" s="35"/>
      <c r="S534" s="36"/>
      <c r="T534" s="98"/>
      <c r="U534" s="37"/>
      <c r="V534" s="37"/>
      <c r="W534" s="38"/>
      <c r="X534" s="38"/>
      <c r="Y534" s="38"/>
      <c r="Z534" s="35"/>
      <c r="AA534" s="40"/>
      <c r="AB534" s="41"/>
      <c r="AC534" s="42"/>
      <c r="AD534" s="34"/>
      <c r="AE534" s="39"/>
      <c r="AF534" s="39"/>
      <c r="AG534" s="39"/>
      <c r="AH534" s="34"/>
      <c r="AI534" s="39"/>
      <c r="AJ534" s="39"/>
      <c r="AK534" s="43"/>
      <c r="AL534" s="38"/>
      <c r="AM534" s="40"/>
      <c r="AN534" s="40"/>
      <c r="AO534" s="40"/>
      <c r="AP534" s="40"/>
      <c r="AQ534" s="39"/>
      <c r="AR534" s="39"/>
      <c r="AS534" s="39"/>
      <c r="AT534" s="39"/>
      <c r="AU534" s="39"/>
    </row>
    <row r="535" spans="1:47" s="26" customFormat="1" ht="39" customHeight="1" x14ac:dyDescent="0.25">
      <c r="A535" s="65" t="e">
        <f>VLOOKUP(D535,'Active-Bldg List ref'!$A:$E,4,FALSE)</f>
        <v>#N/A</v>
      </c>
      <c r="B535" s="65" t="e">
        <f>VLOOKUP(D535,'Active-Bldg List ref'!$A:$E,5,FALSE)</f>
        <v>#N/A</v>
      </c>
      <c r="C535" s="65" t="e">
        <f>VLOOKUP(D535,'Active-Bldg List ref'!$A:$B,2,FALSE)</f>
        <v>#N/A</v>
      </c>
      <c r="D535" s="65" t="e">
        <f>INDEX('Active-Bldg List ref'!$A:$A,MATCH(R535,'Active-Bldg List ref'!$C:$C,0))</f>
        <v>#N/A</v>
      </c>
      <c r="E535" s="65" t="e">
        <f>INDEX('Equip Group &amp; Type ref'!D:D,MATCH(U535,'Equip Group &amp; Type ref'!E:E,0))</f>
        <v>#N/A</v>
      </c>
      <c r="F535" s="66" t="e">
        <f>INDEX('Equip Group &amp; Type ref'!F:F,MATCH(V535,'Equip Group &amp; Type ref'!G:G,0))</f>
        <v>#N/A</v>
      </c>
      <c r="G535" s="83"/>
      <c r="H535" s="69" t="e">
        <f>INDEX('Equip Group &amp; Type ref'!$F:$H,MATCH(F535,'Equip Group &amp; Type ref'!$F:$F,0),MATCH(A535,'Equip Group &amp; Type ref'!$2:$2,0))</f>
        <v>#N/A</v>
      </c>
      <c r="I535" s="70" t="e">
        <f>VLOOKUP(F535,'Equip Group &amp; Type ref'!F:H,6,FALSE)</f>
        <v>#N/A</v>
      </c>
      <c r="J535" s="71" t="e">
        <f>CONCATENATE(D535,":",VLOOKUP(F535,'Equip Group &amp; Type ref'!F:G,2,FALSE),":",$W535)</f>
        <v>#N/A</v>
      </c>
      <c r="K535" s="84" t="e">
        <f t="shared" si="19"/>
        <v>#N/A</v>
      </c>
      <c r="L535" s="70" t="e">
        <f>INDEX('MFR_List ref'!$A:$A,MATCH($Z535,'MFR_List ref'!$B:$B,0))</f>
        <v>#N/A</v>
      </c>
      <c r="M535" s="76" t="e">
        <f t="shared" si="18"/>
        <v>#N/A</v>
      </c>
      <c r="N535" s="78"/>
      <c r="O535" s="85"/>
      <c r="P535" s="86"/>
      <c r="Q535" s="74"/>
      <c r="R535" s="35"/>
      <c r="S535" s="36"/>
      <c r="T535" s="98"/>
      <c r="U535" s="37"/>
      <c r="V535" s="37"/>
      <c r="W535" s="38"/>
      <c r="X535" s="38"/>
      <c r="Y535" s="38"/>
      <c r="Z535" s="35"/>
      <c r="AA535" s="40"/>
      <c r="AB535" s="41"/>
      <c r="AC535" s="42"/>
      <c r="AD535" s="34"/>
      <c r="AE535" s="39"/>
      <c r="AF535" s="39"/>
      <c r="AG535" s="39"/>
      <c r="AH535" s="34"/>
      <c r="AI535" s="39"/>
      <c r="AJ535" s="39"/>
      <c r="AK535" s="43"/>
      <c r="AL535" s="38"/>
      <c r="AM535" s="40"/>
      <c r="AN535" s="40"/>
      <c r="AO535" s="40"/>
      <c r="AP535" s="40"/>
      <c r="AQ535" s="39"/>
      <c r="AR535" s="39"/>
      <c r="AS535" s="39"/>
      <c r="AT535" s="39"/>
      <c r="AU535" s="39"/>
    </row>
    <row r="536" spans="1:47" s="26" customFormat="1" ht="39" customHeight="1" x14ac:dyDescent="0.25">
      <c r="A536" s="65" t="e">
        <f>VLOOKUP(D536,'Active-Bldg List ref'!$A:$E,4,FALSE)</f>
        <v>#N/A</v>
      </c>
      <c r="B536" s="65" t="e">
        <f>VLOOKUP(D536,'Active-Bldg List ref'!$A:$E,5,FALSE)</f>
        <v>#N/A</v>
      </c>
      <c r="C536" s="65" t="e">
        <f>VLOOKUP(D536,'Active-Bldg List ref'!$A:$B,2,FALSE)</f>
        <v>#N/A</v>
      </c>
      <c r="D536" s="65" t="e">
        <f>INDEX('Active-Bldg List ref'!$A:$A,MATCH(R536,'Active-Bldg List ref'!$C:$C,0))</f>
        <v>#N/A</v>
      </c>
      <c r="E536" s="65" t="e">
        <f>INDEX('Equip Group &amp; Type ref'!D:D,MATCH(U536,'Equip Group &amp; Type ref'!E:E,0))</f>
        <v>#N/A</v>
      </c>
      <c r="F536" s="66" t="e">
        <f>INDEX('Equip Group &amp; Type ref'!F:F,MATCH(V536,'Equip Group &amp; Type ref'!G:G,0))</f>
        <v>#N/A</v>
      </c>
      <c r="G536" s="83"/>
      <c r="H536" s="69" t="e">
        <f>INDEX('Equip Group &amp; Type ref'!$F:$H,MATCH(F536,'Equip Group &amp; Type ref'!$F:$F,0),MATCH(A536,'Equip Group &amp; Type ref'!$2:$2,0))</f>
        <v>#N/A</v>
      </c>
      <c r="I536" s="70" t="e">
        <f>VLOOKUP(F536,'Equip Group &amp; Type ref'!F:H,6,FALSE)</f>
        <v>#N/A</v>
      </c>
      <c r="J536" s="71" t="e">
        <f>CONCATENATE(D536,":",VLOOKUP(F536,'Equip Group &amp; Type ref'!F:G,2,FALSE),":",$W536)</f>
        <v>#N/A</v>
      </c>
      <c r="K536" s="84" t="e">
        <f t="shared" si="19"/>
        <v>#N/A</v>
      </c>
      <c r="L536" s="70" t="e">
        <f>INDEX('MFR_List ref'!$A:$A,MATCH($Z536,'MFR_List ref'!$B:$B,0))</f>
        <v>#N/A</v>
      </c>
      <c r="M536" s="76" t="e">
        <f t="shared" si="18"/>
        <v>#N/A</v>
      </c>
      <c r="N536" s="78"/>
      <c r="O536" s="85"/>
      <c r="P536" s="86"/>
      <c r="Q536" s="74"/>
      <c r="R536" s="35"/>
      <c r="S536" s="36"/>
      <c r="T536" s="98"/>
      <c r="U536" s="37"/>
      <c r="V536" s="37"/>
      <c r="W536" s="38"/>
      <c r="X536" s="38"/>
      <c r="Y536" s="38"/>
      <c r="Z536" s="35"/>
      <c r="AA536" s="40"/>
      <c r="AB536" s="41"/>
      <c r="AC536" s="42"/>
      <c r="AD536" s="34"/>
      <c r="AE536" s="39"/>
      <c r="AF536" s="39"/>
      <c r="AG536" s="39"/>
      <c r="AH536" s="34"/>
      <c r="AI536" s="39"/>
      <c r="AJ536" s="39"/>
      <c r="AK536" s="43"/>
      <c r="AL536" s="38"/>
      <c r="AM536" s="40"/>
      <c r="AN536" s="40"/>
      <c r="AO536" s="40"/>
      <c r="AP536" s="40"/>
      <c r="AQ536" s="39"/>
      <c r="AR536" s="39"/>
      <c r="AS536" s="39"/>
      <c r="AT536" s="39"/>
      <c r="AU536" s="39"/>
    </row>
    <row r="537" spans="1:47" s="26" customFormat="1" ht="39" customHeight="1" x14ac:dyDescent="0.25">
      <c r="A537" s="65" t="e">
        <f>VLOOKUP(D537,'Active-Bldg List ref'!$A:$E,4,FALSE)</f>
        <v>#N/A</v>
      </c>
      <c r="B537" s="65" t="e">
        <f>VLOOKUP(D537,'Active-Bldg List ref'!$A:$E,5,FALSE)</f>
        <v>#N/A</v>
      </c>
      <c r="C537" s="65" t="e">
        <f>VLOOKUP(D537,'Active-Bldg List ref'!$A:$B,2,FALSE)</f>
        <v>#N/A</v>
      </c>
      <c r="D537" s="65" t="e">
        <f>INDEX('Active-Bldg List ref'!$A:$A,MATCH(R537,'Active-Bldg List ref'!$C:$C,0))</f>
        <v>#N/A</v>
      </c>
      <c r="E537" s="65" t="e">
        <f>INDEX('Equip Group &amp; Type ref'!D:D,MATCH(U537,'Equip Group &amp; Type ref'!E:E,0))</f>
        <v>#N/A</v>
      </c>
      <c r="F537" s="66" t="e">
        <f>INDEX('Equip Group &amp; Type ref'!F:F,MATCH(V537,'Equip Group &amp; Type ref'!G:G,0))</f>
        <v>#N/A</v>
      </c>
      <c r="G537" s="83"/>
      <c r="H537" s="69" t="e">
        <f>INDEX('Equip Group &amp; Type ref'!$F:$H,MATCH(F537,'Equip Group &amp; Type ref'!$F:$F,0),MATCH(A537,'Equip Group &amp; Type ref'!$2:$2,0))</f>
        <v>#N/A</v>
      </c>
      <c r="I537" s="70" t="e">
        <f>VLOOKUP(F537,'Equip Group &amp; Type ref'!F:H,6,FALSE)</f>
        <v>#N/A</v>
      </c>
      <c r="J537" s="71" t="e">
        <f>CONCATENATE(D537,":",VLOOKUP(F537,'Equip Group &amp; Type ref'!F:G,2,FALSE),":",$W537)</f>
        <v>#N/A</v>
      </c>
      <c r="K537" s="84" t="e">
        <f t="shared" si="19"/>
        <v>#N/A</v>
      </c>
      <c r="L537" s="70" t="e">
        <f>INDEX('MFR_List ref'!$A:$A,MATCH($Z537,'MFR_List ref'!$B:$B,0))</f>
        <v>#N/A</v>
      </c>
      <c r="M537" s="76" t="e">
        <f t="shared" si="18"/>
        <v>#N/A</v>
      </c>
      <c r="N537" s="78"/>
      <c r="O537" s="85"/>
      <c r="P537" s="86"/>
      <c r="Q537" s="74"/>
      <c r="R537" s="35"/>
      <c r="S537" s="36"/>
      <c r="T537" s="98"/>
      <c r="U537" s="37"/>
      <c r="V537" s="37"/>
      <c r="W537" s="38"/>
      <c r="X537" s="38"/>
      <c r="Y537" s="38"/>
      <c r="Z537" s="35"/>
      <c r="AA537" s="40"/>
      <c r="AB537" s="41"/>
      <c r="AC537" s="42"/>
      <c r="AD537" s="34"/>
      <c r="AE537" s="39"/>
      <c r="AF537" s="39"/>
      <c r="AG537" s="39"/>
      <c r="AH537" s="34"/>
      <c r="AI537" s="39"/>
      <c r="AJ537" s="39"/>
      <c r="AK537" s="43"/>
      <c r="AL537" s="38"/>
      <c r="AM537" s="40"/>
      <c r="AN537" s="40"/>
      <c r="AO537" s="40"/>
      <c r="AP537" s="40"/>
      <c r="AQ537" s="39"/>
      <c r="AR537" s="39"/>
      <c r="AS537" s="39"/>
      <c r="AT537" s="39"/>
      <c r="AU537" s="39"/>
    </row>
    <row r="538" spans="1:47" s="26" customFormat="1" ht="39" customHeight="1" x14ac:dyDescent="0.25">
      <c r="A538" s="65" t="e">
        <f>VLOOKUP(D538,'Active-Bldg List ref'!$A:$E,4,FALSE)</f>
        <v>#N/A</v>
      </c>
      <c r="B538" s="65" t="e">
        <f>VLOOKUP(D538,'Active-Bldg List ref'!$A:$E,5,FALSE)</f>
        <v>#N/A</v>
      </c>
      <c r="C538" s="65" t="e">
        <f>VLOOKUP(D538,'Active-Bldg List ref'!$A:$B,2,FALSE)</f>
        <v>#N/A</v>
      </c>
      <c r="D538" s="65" t="e">
        <f>INDEX('Active-Bldg List ref'!$A:$A,MATCH(R538,'Active-Bldg List ref'!$C:$C,0))</f>
        <v>#N/A</v>
      </c>
      <c r="E538" s="65" t="e">
        <f>INDEX('Equip Group &amp; Type ref'!D:D,MATCH(U538,'Equip Group &amp; Type ref'!E:E,0))</f>
        <v>#N/A</v>
      </c>
      <c r="F538" s="66" t="e">
        <f>INDEX('Equip Group &amp; Type ref'!F:F,MATCH(V538,'Equip Group &amp; Type ref'!G:G,0))</f>
        <v>#N/A</v>
      </c>
      <c r="G538" s="83"/>
      <c r="H538" s="69" t="e">
        <f>INDEX('Equip Group &amp; Type ref'!$F:$H,MATCH(F538,'Equip Group &amp; Type ref'!$F:$F,0),MATCH(A538,'Equip Group &amp; Type ref'!$2:$2,0))</f>
        <v>#N/A</v>
      </c>
      <c r="I538" s="70" t="e">
        <f>VLOOKUP(F538,'Equip Group &amp; Type ref'!F:H,6,FALSE)</f>
        <v>#N/A</v>
      </c>
      <c r="J538" s="71" t="e">
        <f>CONCATENATE(D538,":",VLOOKUP(F538,'Equip Group &amp; Type ref'!F:G,2,FALSE),":",$W538)</f>
        <v>#N/A</v>
      </c>
      <c r="K538" s="84" t="e">
        <f t="shared" si="19"/>
        <v>#N/A</v>
      </c>
      <c r="L538" s="70" t="e">
        <f>INDEX('MFR_List ref'!$A:$A,MATCH($Z538,'MFR_List ref'!$B:$B,0))</f>
        <v>#N/A</v>
      </c>
      <c r="M538" s="76" t="e">
        <f t="shared" si="18"/>
        <v>#N/A</v>
      </c>
      <c r="N538" s="78"/>
      <c r="O538" s="85"/>
      <c r="P538" s="86"/>
      <c r="Q538" s="74"/>
      <c r="R538" s="35"/>
      <c r="S538" s="36"/>
      <c r="T538" s="98"/>
      <c r="U538" s="37"/>
      <c r="V538" s="37"/>
      <c r="W538" s="38"/>
      <c r="X538" s="38"/>
      <c r="Y538" s="38"/>
      <c r="Z538" s="35"/>
      <c r="AA538" s="40"/>
      <c r="AB538" s="41"/>
      <c r="AC538" s="42"/>
      <c r="AD538" s="34"/>
      <c r="AE538" s="39"/>
      <c r="AF538" s="39"/>
      <c r="AG538" s="39"/>
      <c r="AH538" s="34"/>
      <c r="AI538" s="39"/>
      <c r="AJ538" s="39"/>
      <c r="AK538" s="43"/>
      <c r="AL538" s="38"/>
      <c r="AM538" s="40"/>
      <c r="AN538" s="40"/>
      <c r="AO538" s="40"/>
      <c r="AP538" s="40"/>
      <c r="AQ538" s="39"/>
      <c r="AR538" s="39"/>
      <c r="AS538" s="39"/>
      <c r="AT538" s="39"/>
      <c r="AU538" s="39"/>
    </row>
    <row r="539" spans="1:47" s="26" customFormat="1" ht="39" customHeight="1" x14ac:dyDescent="0.25">
      <c r="A539" s="65" t="e">
        <f>VLOOKUP(D539,'Active-Bldg List ref'!$A:$E,4,FALSE)</f>
        <v>#N/A</v>
      </c>
      <c r="B539" s="65" t="e">
        <f>VLOOKUP(D539,'Active-Bldg List ref'!$A:$E,5,FALSE)</f>
        <v>#N/A</v>
      </c>
      <c r="C539" s="65" t="e">
        <f>VLOOKUP(D539,'Active-Bldg List ref'!$A:$B,2,FALSE)</f>
        <v>#N/A</v>
      </c>
      <c r="D539" s="65" t="e">
        <f>INDEX('Active-Bldg List ref'!$A:$A,MATCH(R539,'Active-Bldg List ref'!$C:$C,0))</f>
        <v>#N/A</v>
      </c>
      <c r="E539" s="65" t="e">
        <f>INDEX('Equip Group &amp; Type ref'!D:D,MATCH(U539,'Equip Group &amp; Type ref'!E:E,0))</f>
        <v>#N/A</v>
      </c>
      <c r="F539" s="66" t="e">
        <f>INDEX('Equip Group &amp; Type ref'!F:F,MATCH(V539,'Equip Group &amp; Type ref'!G:G,0))</f>
        <v>#N/A</v>
      </c>
      <c r="G539" s="83"/>
      <c r="H539" s="69" t="e">
        <f>INDEX('Equip Group &amp; Type ref'!$F:$H,MATCH(F539,'Equip Group &amp; Type ref'!$F:$F,0),MATCH(A539,'Equip Group &amp; Type ref'!$2:$2,0))</f>
        <v>#N/A</v>
      </c>
      <c r="I539" s="70" t="e">
        <f>VLOOKUP(F539,'Equip Group &amp; Type ref'!F:H,6,FALSE)</f>
        <v>#N/A</v>
      </c>
      <c r="J539" s="71" t="e">
        <f>CONCATENATE(D539,":",VLOOKUP(F539,'Equip Group &amp; Type ref'!F:G,2,FALSE),":",$W539)</f>
        <v>#N/A</v>
      </c>
      <c r="K539" s="84" t="e">
        <f t="shared" si="19"/>
        <v>#N/A</v>
      </c>
      <c r="L539" s="70" t="e">
        <f>INDEX('MFR_List ref'!$A:$A,MATCH($Z539,'MFR_List ref'!$B:$B,0))</f>
        <v>#N/A</v>
      </c>
      <c r="M539" s="76" t="e">
        <f t="shared" si="18"/>
        <v>#N/A</v>
      </c>
      <c r="N539" s="78"/>
      <c r="O539" s="85"/>
      <c r="P539" s="86"/>
      <c r="Q539" s="74"/>
      <c r="R539" s="35"/>
      <c r="S539" s="36"/>
      <c r="T539" s="98"/>
      <c r="U539" s="37"/>
      <c r="V539" s="37"/>
      <c r="W539" s="38"/>
      <c r="X539" s="38"/>
      <c r="Y539" s="38"/>
      <c r="Z539" s="35"/>
      <c r="AA539" s="40"/>
      <c r="AB539" s="41"/>
      <c r="AC539" s="42"/>
      <c r="AD539" s="34"/>
      <c r="AE539" s="39"/>
      <c r="AF539" s="39"/>
      <c r="AG539" s="39"/>
      <c r="AH539" s="34"/>
      <c r="AI539" s="39"/>
      <c r="AJ539" s="39"/>
      <c r="AK539" s="43"/>
      <c r="AL539" s="38"/>
      <c r="AM539" s="40"/>
      <c r="AN539" s="40"/>
      <c r="AO539" s="40"/>
      <c r="AP539" s="40"/>
      <c r="AQ539" s="39"/>
      <c r="AR539" s="39"/>
      <c r="AS539" s="39"/>
      <c r="AT539" s="39"/>
      <c r="AU539" s="39"/>
    </row>
    <row r="540" spans="1:47" s="26" customFormat="1" ht="39" customHeight="1" x14ac:dyDescent="0.25">
      <c r="A540" s="65" t="e">
        <f>VLOOKUP(D540,'Active-Bldg List ref'!$A:$E,4,FALSE)</f>
        <v>#N/A</v>
      </c>
      <c r="B540" s="65" t="e">
        <f>VLOOKUP(D540,'Active-Bldg List ref'!$A:$E,5,FALSE)</f>
        <v>#N/A</v>
      </c>
      <c r="C540" s="65" t="e">
        <f>VLOOKUP(D540,'Active-Bldg List ref'!$A:$B,2,FALSE)</f>
        <v>#N/A</v>
      </c>
      <c r="D540" s="65" t="e">
        <f>INDEX('Active-Bldg List ref'!$A:$A,MATCH(R540,'Active-Bldg List ref'!$C:$C,0))</f>
        <v>#N/A</v>
      </c>
      <c r="E540" s="65" t="e">
        <f>INDEX('Equip Group &amp; Type ref'!D:D,MATCH(U540,'Equip Group &amp; Type ref'!E:E,0))</f>
        <v>#N/A</v>
      </c>
      <c r="F540" s="66" t="e">
        <f>INDEX('Equip Group &amp; Type ref'!F:F,MATCH(V540,'Equip Group &amp; Type ref'!G:G,0))</f>
        <v>#N/A</v>
      </c>
      <c r="G540" s="83"/>
      <c r="H540" s="69" t="e">
        <f>INDEX('Equip Group &amp; Type ref'!$F:$H,MATCH(F540,'Equip Group &amp; Type ref'!$F:$F,0),MATCH(A540,'Equip Group &amp; Type ref'!$2:$2,0))</f>
        <v>#N/A</v>
      </c>
      <c r="I540" s="70" t="e">
        <f>VLOOKUP(F540,'Equip Group &amp; Type ref'!F:H,6,FALSE)</f>
        <v>#N/A</v>
      </c>
      <c r="J540" s="71" t="e">
        <f>CONCATENATE(D540,":",VLOOKUP(F540,'Equip Group &amp; Type ref'!F:G,2,FALSE),":",$W540)</f>
        <v>#N/A</v>
      </c>
      <c r="K540" s="84" t="e">
        <f t="shared" si="19"/>
        <v>#N/A</v>
      </c>
      <c r="L540" s="70" t="e">
        <f>INDEX('MFR_List ref'!$A:$A,MATCH($Z540,'MFR_List ref'!$B:$B,0))</f>
        <v>#N/A</v>
      </c>
      <c r="M540" s="76" t="e">
        <f t="shared" si="18"/>
        <v>#N/A</v>
      </c>
      <c r="N540" s="78"/>
      <c r="O540" s="85"/>
      <c r="P540" s="86"/>
      <c r="Q540" s="74"/>
      <c r="R540" s="35"/>
      <c r="S540" s="36"/>
      <c r="T540" s="98"/>
      <c r="U540" s="37"/>
      <c r="V540" s="37"/>
      <c r="W540" s="38"/>
      <c r="X540" s="38"/>
      <c r="Y540" s="38"/>
      <c r="Z540" s="35"/>
      <c r="AA540" s="40"/>
      <c r="AB540" s="41"/>
      <c r="AC540" s="42"/>
      <c r="AD540" s="34"/>
      <c r="AE540" s="39"/>
      <c r="AF540" s="39"/>
      <c r="AG540" s="39"/>
      <c r="AH540" s="34"/>
      <c r="AI540" s="39"/>
      <c r="AJ540" s="39"/>
      <c r="AK540" s="43"/>
      <c r="AL540" s="38"/>
      <c r="AM540" s="40"/>
      <c r="AN540" s="40"/>
      <c r="AO540" s="40"/>
      <c r="AP540" s="40"/>
      <c r="AQ540" s="39"/>
      <c r="AR540" s="39"/>
      <c r="AS540" s="39"/>
      <c r="AT540" s="39"/>
      <c r="AU540" s="39"/>
    </row>
    <row r="541" spans="1:47" s="26" customFormat="1" ht="39" customHeight="1" x14ac:dyDescent="0.25">
      <c r="A541" s="65" t="e">
        <f>VLOOKUP(D541,'Active-Bldg List ref'!$A:$E,4,FALSE)</f>
        <v>#N/A</v>
      </c>
      <c r="B541" s="65" t="e">
        <f>VLOOKUP(D541,'Active-Bldg List ref'!$A:$E,5,FALSE)</f>
        <v>#N/A</v>
      </c>
      <c r="C541" s="65" t="e">
        <f>VLOOKUP(D541,'Active-Bldg List ref'!$A:$B,2,FALSE)</f>
        <v>#N/A</v>
      </c>
      <c r="D541" s="65" t="e">
        <f>INDEX('Active-Bldg List ref'!$A:$A,MATCH(R541,'Active-Bldg List ref'!$C:$C,0))</f>
        <v>#N/A</v>
      </c>
      <c r="E541" s="65" t="e">
        <f>INDEX('Equip Group &amp; Type ref'!D:D,MATCH(U541,'Equip Group &amp; Type ref'!E:E,0))</f>
        <v>#N/A</v>
      </c>
      <c r="F541" s="66" t="e">
        <f>INDEX('Equip Group &amp; Type ref'!F:F,MATCH(V541,'Equip Group &amp; Type ref'!G:G,0))</f>
        <v>#N/A</v>
      </c>
      <c r="G541" s="83"/>
      <c r="H541" s="69" t="e">
        <f>INDEX('Equip Group &amp; Type ref'!$F:$H,MATCH(F541,'Equip Group &amp; Type ref'!$F:$F,0),MATCH(A541,'Equip Group &amp; Type ref'!$2:$2,0))</f>
        <v>#N/A</v>
      </c>
      <c r="I541" s="70" t="e">
        <f>VLOOKUP(F541,'Equip Group &amp; Type ref'!F:H,6,FALSE)</f>
        <v>#N/A</v>
      </c>
      <c r="J541" s="71" t="e">
        <f>CONCATENATE(D541,":",VLOOKUP(F541,'Equip Group &amp; Type ref'!F:G,2,FALSE),":",$W541)</f>
        <v>#N/A</v>
      </c>
      <c r="K541" s="84" t="e">
        <f t="shared" si="19"/>
        <v>#N/A</v>
      </c>
      <c r="L541" s="70" t="e">
        <f>INDEX('MFR_List ref'!$A:$A,MATCH($Z541,'MFR_List ref'!$B:$B,0))</f>
        <v>#N/A</v>
      </c>
      <c r="M541" s="76" t="e">
        <f t="shared" si="18"/>
        <v>#N/A</v>
      </c>
      <c r="N541" s="78"/>
      <c r="O541" s="85"/>
      <c r="P541" s="86"/>
      <c r="Q541" s="74"/>
      <c r="R541" s="35"/>
      <c r="S541" s="36"/>
      <c r="T541" s="98"/>
      <c r="U541" s="37"/>
      <c r="V541" s="37"/>
      <c r="W541" s="38"/>
      <c r="X541" s="38"/>
      <c r="Y541" s="38"/>
      <c r="Z541" s="35"/>
      <c r="AA541" s="40"/>
      <c r="AB541" s="41"/>
      <c r="AC541" s="42"/>
      <c r="AD541" s="34"/>
      <c r="AE541" s="39"/>
      <c r="AF541" s="39"/>
      <c r="AG541" s="39"/>
      <c r="AH541" s="34"/>
      <c r="AI541" s="39"/>
      <c r="AJ541" s="39"/>
      <c r="AK541" s="43"/>
      <c r="AL541" s="38"/>
      <c r="AM541" s="40"/>
      <c r="AN541" s="40"/>
      <c r="AO541" s="40"/>
      <c r="AP541" s="40"/>
      <c r="AQ541" s="39"/>
      <c r="AR541" s="39"/>
      <c r="AS541" s="39"/>
      <c r="AT541" s="39"/>
      <c r="AU541" s="39"/>
    </row>
    <row r="542" spans="1:47" s="26" customFormat="1" ht="39" customHeight="1" x14ac:dyDescent="0.25">
      <c r="A542" s="65" t="e">
        <f>VLOOKUP(D542,'Active-Bldg List ref'!$A:$E,4,FALSE)</f>
        <v>#N/A</v>
      </c>
      <c r="B542" s="65" t="e">
        <f>VLOOKUP(D542,'Active-Bldg List ref'!$A:$E,5,FALSE)</f>
        <v>#N/A</v>
      </c>
      <c r="C542" s="65" t="e">
        <f>VLOOKUP(D542,'Active-Bldg List ref'!$A:$B,2,FALSE)</f>
        <v>#N/A</v>
      </c>
      <c r="D542" s="65" t="e">
        <f>INDEX('Active-Bldg List ref'!$A:$A,MATCH(R542,'Active-Bldg List ref'!$C:$C,0))</f>
        <v>#N/A</v>
      </c>
      <c r="E542" s="65" t="e">
        <f>INDEX('Equip Group &amp; Type ref'!D:D,MATCH(U542,'Equip Group &amp; Type ref'!E:E,0))</f>
        <v>#N/A</v>
      </c>
      <c r="F542" s="66" t="e">
        <f>INDEX('Equip Group &amp; Type ref'!F:F,MATCH(V542,'Equip Group &amp; Type ref'!G:G,0))</f>
        <v>#N/A</v>
      </c>
      <c r="G542" s="83"/>
      <c r="H542" s="69" t="e">
        <f>INDEX('Equip Group &amp; Type ref'!$F:$H,MATCH(F542,'Equip Group &amp; Type ref'!$F:$F,0),MATCH(A542,'Equip Group &amp; Type ref'!$2:$2,0))</f>
        <v>#N/A</v>
      </c>
      <c r="I542" s="70" t="e">
        <f>VLOOKUP(F542,'Equip Group &amp; Type ref'!F:H,6,FALSE)</f>
        <v>#N/A</v>
      </c>
      <c r="J542" s="71" t="e">
        <f>CONCATENATE(D542,":",VLOOKUP(F542,'Equip Group &amp; Type ref'!F:G,2,FALSE),":",$W542)</f>
        <v>#N/A</v>
      </c>
      <c r="K542" s="84" t="e">
        <f t="shared" si="19"/>
        <v>#N/A</v>
      </c>
      <c r="L542" s="70" t="e">
        <f>INDEX('MFR_List ref'!$A:$A,MATCH($Z542,'MFR_List ref'!$B:$B,0))</f>
        <v>#N/A</v>
      </c>
      <c r="M542" s="76" t="e">
        <f t="shared" si="18"/>
        <v>#N/A</v>
      </c>
      <c r="N542" s="78"/>
      <c r="O542" s="85"/>
      <c r="P542" s="86"/>
      <c r="Q542" s="74"/>
      <c r="R542" s="35"/>
      <c r="S542" s="36"/>
      <c r="T542" s="98"/>
      <c r="U542" s="37"/>
      <c r="V542" s="37"/>
      <c r="W542" s="38"/>
      <c r="X542" s="38"/>
      <c r="Y542" s="38"/>
      <c r="Z542" s="35"/>
      <c r="AA542" s="40"/>
      <c r="AB542" s="41"/>
      <c r="AC542" s="42"/>
      <c r="AD542" s="34"/>
      <c r="AE542" s="39"/>
      <c r="AF542" s="39"/>
      <c r="AG542" s="39"/>
      <c r="AH542" s="34"/>
      <c r="AI542" s="39"/>
      <c r="AJ542" s="39"/>
      <c r="AK542" s="43"/>
      <c r="AL542" s="38"/>
      <c r="AM542" s="40"/>
      <c r="AN542" s="40"/>
      <c r="AO542" s="40"/>
      <c r="AP542" s="40"/>
      <c r="AQ542" s="39"/>
      <c r="AR542" s="39"/>
      <c r="AS542" s="39"/>
      <c r="AT542" s="39"/>
      <c r="AU542" s="39"/>
    </row>
    <row r="543" spans="1:47" s="26" customFormat="1" ht="39" customHeight="1" x14ac:dyDescent="0.25">
      <c r="A543" s="65" t="e">
        <f>VLOOKUP(D543,'Active-Bldg List ref'!$A:$E,4,FALSE)</f>
        <v>#N/A</v>
      </c>
      <c r="B543" s="65" t="e">
        <f>VLOOKUP(D543,'Active-Bldg List ref'!$A:$E,5,FALSE)</f>
        <v>#N/A</v>
      </c>
      <c r="C543" s="65" t="e">
        <f>VLOOKUP(D543,'Active-Bldg List ref'!$A:$B,2,FALSE)</f>
        <v>#N/A</v>
      </c>
      <c r="D543" s="65" t="e">
        <f>INDEX('Active-Bldg List ref'!$A:$A,MATCH(R543,'Active-Bldg List ref'!$C:$C,0))</f>
        <v>#N/A</v>
      </c>
      <c r="E543" s="65" t="e">
        <f>INDEX('Equip Group &amp; Type ref'!D:D,MATCH(U543,'Equip Group &amp; Type ref'!E:E,0))</f>
        <v>#N/A</v>
      </c>
      <c r="F543" s="66" t="e">
        <f>INDEX('Equip Group &amp; Type ref'!F:F,MATCH(V543,'Equip Group &amp; Type ref'!G:G,0))</f>
        <v>#N/A</v>
      </c>
      <c r="G543" s="83"/>
      <c r="H543" s="69" t="e">
        <f>INDEX('Equip Group &amp; Type ref'!$F:$H,MATCH(F543,'Equip Group &amp; Type ref'!$F:$F,0),MATCH(A543,'Equip Group &amp; Type ref'!$2:$2,0))</f>
        <v>#N/A</v>
      </c>
      <c r="I543" s="70" t="e">
        <f>VLOOKUP(F543,'Equip Group &amp; Type ref'!F:H,6,FALSE)</f>
        <v>#N/A</v>
      </c>
      <c r="J543" s="71" t="e">
        <f>CONCATENATE(D543,":",VLOOKUP(F543,'Equip Group &amp; Type ref'!F:G,2,FALSE),":",$W543)</f>
        <v>#N/A</v>
      </c>
      <c r="K543" s="84" t="e">
        <f t="shared" si="19"/>
        <v>#N/A</v>
      </c>
      <c r="L543" s="70" t="e">
        <f>INDEX('MFR_List ref'!$A:$A,MATCH($Z543,'MFR_List ref'!$B:$B,0))</f>
        <v>#N/A</v>
      </c>
      <c r="M543" s="76" t="e">
        <f t="shared" si="18"/>
        <v>#N/A</v>
      </c>
      <c r="N543" s="78"/>
      <c r="O543" s="85"/>
      <c r="P543" s="86"/>
      <c r="Q543" s="74"/>
      <c r="R543" s="35"/>
      <c r="S543" s="36"/>
      <c r="T543" s="98"/>
      <c r="U543" s="37"/>
      <c r="V543" s="37"/>
      <c r="W543" s="38"/>
      <c r="X543" s="38"/>
      <c r="Y543" s="38"/>
      <c r="Z543" s="35"/>
      <c r="AA543" s="40"/>
      <c r="AB543" s="41"/>
      <c r="AC543" s="42"/>
      <c r="AD543" s="34"/>
      <c r="AE543" s="39"/>
      <c r="AF543" s="39"/>
      <c r="AG543" s="39"/>
      <c r="AH543" s="34"/>
      <c r="AI543" s="39"/>
      <c r="AJ543" s="39"/>
      <c r="AK543" s="43"/>
      <c r="AL543" s="38"/>
      <c r="AM543" s="40"/>
      <c r="AN543" s="40"/>
      <c r="AO543" s="40"/>
      <c r="AP543" s="40"/>
      <c r="AQ543" s="39"/>
      <c r="AR543" s="39"/>
      <c r="AS543" s="39"/>
      <c r="AT543" s="39"/>
      <c r="AU543" s="39"/>
    </row>
    <row r="544" spans="1:47" s="26" customFormat="1" ht="39" customHeight="1" x14ac:dyDescent="0.25">
      <c r="A544" s="65" t="e">
        <f>VLOOKUP(D544,'Active-Bldg List ref'!$A:$E,4,FALSE)</f>
        <v>#N/A</v>
      </c>
      <c r="B544" s="65" t="e">
        <f>VLOOKUP(D544,'Active-Bldg List ref'!$A:$E,5,FALSE)</f>
        <v>#N/A</v>
      </c>
      <c r="C544" s="65" t="e">
        <f>VLOOKUP(D544,'Active-Bldg List ref'!$A:$B,2,FALSE)</f>
        <v>#N/A</v>
      </c>
      <c r="D544" s="65" t="e">
        <f>INDEX('Active-Bldg List ref'!$A:$A,MATCH(R544,'Active-Bldg List ref'!$C:$C,0))</f>
        <v>#N/A</v>
      </c>
      <c r="E544" s="65" t="e">
        <f>INDEX('Equip Group &amp; Type ref'!D:D,MATCH(U544,'Equip Group &amp; Type ref'!E:E,0))</f>
        <v>#N/A</v>
      </c>
      <c r="F544" s="66" t="e">
        <f>INDEX('Equip Group &amp; Type ref'!F:F,MATCH(V544,'Equip Group &amp; Type ref'!G:G,0))</f>
        <v>#N/A</v>
      </c>
      <c r="G544" s="83"/>
      <c r="H544" s="69" t="e">
        <f>INDEX('Equip Group &amp; Type ref'!$F:$H,MATCH(F544,'Equip Group &amp; Type ref'!$F:$F,0),MATCH(A544,'Equip Group &amp; Type ref'!$2:$2,0))</f>
        <v>#N/A</v>
      </c>
      <c r="I544" s="70" t="e">
        <f>VLOOKUP(F544,'Equip Group &amp; Type ref'!F:H,6,FALSE)</f>
        <v>#N/A</v>
      </c>
      <c r="J544" s="71" t="e">
        <f>CONCATENATE(D544,":",VLOOKUP(F544,'Equip Group &amp; Type ref'!F:G,2,FALSE),":",$W544)</f>
        <v>#N/A</v>
      </c>
      <c r="K544" s="84" t="e">
        <f t="shared" si="19"/>
        <v>#N/A</v>
      </c>
      <c r="L544" s="70" t="e">
        <f>INDEX('MFR_List ref'!$A:$A,MATCH($Z544,'MFR_List ref'!$B:$B,0))</f>
        <v>#N/A</v>
      </c>
      <c r="M544" s="76" t="e">
        <f t="shared" ref="M544:M602" si="20">CONCATENATE(RIGHT(C544,LEN(C544)-3),F544,"-",N544)</f>
        <v>#N/A</v>
      </c>
      <c r="N544" s="78"/>
      <c r="O544" s="85"/>
      <c r="P544" s="86"/>
      <c r="Q544" s="74"/>
      <c r="R544" s="35"/>
      <c r="S544" s="36"/>
      <c r="T544" s="98"/>
      <c r="U544" s="37"/>
      <c r="V544" s="37"/>
      <c r="W544" s="38"/>
      <c r="X544" s="38"/>
      <c r="Y544" s="38"/>
      <c r="Z544" s="35"/>
      <c r="AA544" s="40"/>
      <c r="AB544" s="41"/>
      <c r="AC544" s="42"/>
      <c r="AD544" s="34"/>
      <c r="AE544" s="39"/>
      <c r="AF544" s="39"/>
      <c r="AG544" s="39"/>
      <c r="AH544" s="34"/>
      <c r="AI544" s="39"/>
      <c r="AJ544" s="39"/>
      <c r="AK544" s="43"/>
      <c r="AL544" s="38"/>
      <c r="AM544" s="40"/>
      <c r="AN544" s="40"/>
      <c r="AO544" s="40"/>
      <c r="AP544" s="40"/>
      <c r="AQ544" s="39"/>
      <c r="AR544" s="39"/>
      <c r="AS544" s="39"/>
      <c r="AT544" s="39"/>
      <c r="AU544" s="39"/>
    </row>
    <row r="545" spans="1:47" s="26" customFormat="1" ht="39" customHeight="1" x14ac:dyDescent="0.25">
      <c r="A545" s="65" t="e">
        <f>VLOOKUP(D545,'Active-Bldg List ref'!$A:$E,4,FALSE)</f>
        <v>#N/A</v>
      </c>
      <c r="B545" s="65" t="e">
        <f>VLOOKUP(D545,'Active-Bldg List ref'!$A:$E,5,FALSE)</f>
        <v>#N/A</v>
      </c>
      <c r="C545" s="65" t="e">
        <f>VLOOKUP(D545,'Active-Bldg List ref'!$A:$B,2,FALSE)</f>
        <v>#N/A</v>
      </c>
      <c r="D545" s="65" t="e">
        <f>INDEX('Active-Bldg List ref'!$A:$A,MATCH(R545,'Active-Bldg List ref'!$C:$C,0))</f>
        <v>#N/A</v>
      </c>
      <c r="E545" s="65" t="e">
        <f>INDEX('Equip Group &amp; Type ref'!D:D,MATCH(U545,'Equip Group &amp; Type ref'!E:E,0))</f>
        <v>#N/A</v>
      </c>
      <c r="F545" s="66" t="e">
        <f>INDEX('Equip Group &amp; Type ref'!F:F,MATCH(V545,'Equip Group &amp; Type ref'!G:G,0))</f>
        <v>#N/A</v>
      </c>
      <c r="G545" s="83"/>
      <c r="H545" s="69" t="e">
        <f>INDEX('Equip Group &amp; Type ref'!$F:$H,MATCH(F545,'Equip Group &amp; Type ref'!$F:$F,0),MATCH(A545,'Equip Group &amp; Type ref'!$2:$2,0))</f>
        <v>#N/A</v>
      </c>
      <c r="I545" s="70" t="e">
        <f>VLOOKUP(F545,'Equip Group &amp; Type ref'!F:H,6,FALSE)</f>
        <v>#N/A</v>
      </c>
      <c r="J545" s="71" t="e">
        <f>CONCATENATE(D545,":",VLOOKUP(F545,'Equip Group &amp; Type ref'!F:G,2,FALSE),":",$W545)</f>
        <v>#N/A</v>
      </c>
      <c r="K545" s="84" t="e">
        <f t="shared" si="19"/>
        <v>#N/A</v>
      </c>
      <c r="L545" s="70" t="e">
        <f>INDEX('MFR_List ref'!$A:$A,MATCH($Z545,'MFR_List ref'!$B:$B,0))</f>
        <v>#N/A</v>
      </c>
      <c r="M545" s="76" t="e">
        <f t="shared" si="20"/>
        <v>#N/A</v>
      </c>
      <c r="N545" s="78"/>
      <c r="O545" s="85"/>
      <c r="P545" s="86"/>
      <c r="Q545" s="74"/>
      <c r="R545" s="35"/>
      <c r="S545" s="36"/>
      <c r="T545" s="98"/>
      <c r="U545" s="37"/>
      <c r="V545" s="37"/>
      <c r="W545" s="38"/>
      <c r="X545" s="38"/>
      <c r="Y545" s="38"/>
      <c r="Z545" s="35"/>
      <c r="AA545" s="40"/>
      <c r="AB545" s="41"/>
      <c r="AC545" s="42"/>
      <c r="AD545" s="34"/>
      <c r="AE545" s="39"/>
      <c r="AF545" s="39"/>
      <c r="AG545" s="39"/>
      <c r="AH545" s="34"/>
      <c r="AI545" s="39"/>
      <c r="AJ545" s="39"/>
      <c r="AK545" s="43"/>
      <c r="AL545" s="38"/>
      <c r="AM545" s="40"/>
      <c r="AN545" s="40"/>
      <c r="AO545" s="40"/>
      <c r="AP545" s="40"/>
      <c r="AQ545" s="39"/>
      <c r="AR545" s="39"/>
      <c r="AS545" s="39"/>
      <c r="AT545" s="39"/>
      <c r="AU545" s="39"/>
    </row>
    <row r="546" spans="1:47" s="26" customFormat="1" ht="39" customHeight="1" x14ac:dyDescent="0.25">
      <c r="A546" s="65" t="e">
        <f>VLOOKUP(D546,'Active-Bldg List ref'!$A:$E,4,FALSE)</f>
        <v>#N/A</v>
      </c>
      <c r="B546" s="65" t="e">
        <f>VLOOKUP(D546,'Active-Bldg List ref'!$A:$E,5,FALSE)</f>
        <v>#N/A</v>
      </c>
      <c r="C546" s="65" t="e">
        <f>VLOOKUP(D546,'Active-Bldg List ref'!$A:$B,2,FALSE)</f>
        <v>#N/A</v>
      </c>
      <c r="D546" s="65" t="e">
        <f>INDEX('Active-Bldg List ref'!$A:$A,MATCH(R546,'Active-Bldg List ref'!$C:$C,0))</f>
        <v>#N/A</v>
      </c>
      <c r="E546" s="65" t="e">
        <f>INDEX('Equip Group &amp; Type ref'!D:D,MATCH(U546,'Equip Group &amp; Type ref'!E:E,0))</f>
        <v>#N/A</v>
      </c>
      <c r="F546" s="66" t="e">
        <f>INDEX('Equip Group &amp; Type ref'!F:F,MATCH(V546,'Equip Group &amp; Type ref'!G:G,0))</f>
        <v>#N/A</v>
      </c>
      <c r="G546" s="83"/>
      <c r="H546" s="69" t="e">
        <f>INDEX('Equip Group &amp; Type ref'!$F:$H,MATCH(F546,'Equip Group &amp; Type ref'!$F:$F,0),MATCH(A546,'Equip Group &amp; Type ref'!$2:$2,0))</f>
        <v>#N/A</v>
      </c>
      <c r="I546" s="70" t="e">
        <f>VLOOKUP(F546,'Equip Group &amp; Type ref'!F:H,6,FALSE)</f>
        <v>#N/A</v>
      </c>
      <c r="J546" s="71" t="e">
        <f>CONCATENATE(D546,":",VLOOKUP(F546,'Equip Group &amp; Type ref'!F:G,2,FALSE),":",$W546)</f>
        <v>#N/A</v>
      </c>
      <c r="K546" s="84" t="e">
        <f t="shared" si="19"/>
        <v>#N/A</v>
      </c>
      <c r="L546" s="70" t="e">
        <f>INDEX('MFR_List ref'!$A:$A,MATCH($Z546,'MFR_List ref'!$B:$B,0))</f>
        <v>#N/A</v>
      </c>
      <c r="M546" s="76" t="e">
        <f t="shared" si="20"/>
        <v>#N/A</v>
      </c>
      <c r="N546" s="78"/>
      <c r="O546" s="85"/>
      <c r="P546" s="86"/>
      <c r="Q546" s="74"/>
      <c r="R546" s="35"/>
      <c r="S546" s="36"/>
      <c r="T546" s="98"/>
      <c r="U546" s="37"/>
      <c r="V546" s="37"/>
      <c r="W546" s="38"/>
      <c r="X546" s="38"/>
      <c r="Y546" s="38"/>
      <c r="Z546" s="35"/>
      <c r="AA546" s="40"/>
      <c r="AB546" s="41"/>
      <c r="AC546" s="42"/>
      <c r="AD546" s="34"/>
      <c r="AE546" s="39"/>
      <c r="AF546" s="39"/>
      <c r="AG546" s="39"/>
      <c r="AH546" s="34"/>
      <c r="AI546" s="39"/>
      <c r="AJ546" s="39"/>
      <c r="AK546" s="43"/>
      <c r="AL546" s="38"/>
      <c r="AM546" s="40"/>
      <c r="AN546" s="40"/>
      <c r="AO546" s="40"/>
      <c r="AP546" s="40"/>
      <c r="AQ546" s="39"/>
      <c r="AR546" s="39"/>
      <c r="AS546" s="39"/>
      <c r="AT546" s="39"/>
      <c r="AU546" s="39"/>
    </row>
    <row r="547" spans="1:47" s="26" customFormat="1" ht="39" customHeight="1" x14ac:dyDescent="0.25">
      <c r="A547" s="65" t="e">
        <f>VLOOKUP(D547,'Active-Bldg List ref'!$A:$E,4,FALSE)</f>
        <v>#N/A</v>
      </c>
      <c r="B547" s="65" t="e">
        <f>VLOOKUP(D547,'Active-Bldg List ref'!$A:$E,5,FALSE)</f>
        <v>#N/A</v>
      </c>
      <c r="C547" s="65" t="e">
        <f>VLOOKUP(D547,'Active-Bldg List ref'!$A:$B,2,FALSE)</f>
        <v>#N/A</v>
      </c>
      <c r="D547" s="65" t="e">
        <f>INDEX('Active-Bldg List ref'!$A:$A,MATCH(R547,'Active-Bldg List ref'!$C:$C,0))</f>
        <v>#N/A</v>
      </c>
      <c r="E547" s="65" t="e">
        <f>INDEX('Equip Group &amp; Type ref'!D:D,MATCH(U547,'Equip Group &amp; Type ref'!E:E,0))</f>
        <v>#N/A</v>
      </c>
      <c r="F547" s="66" t="e">
        <f>INDEX('Equip Group &amp; Type ref'!F:F,MATCH(V547,'Equip Group &amp; Type ref'!G:G,0))</f>
        <v>#N/A</v>
      </c>
      <c r="G547" s="83"/>
      <c r="H547" s="69" t="e">
        <f>INDEX('Equip Group &amp; Type ref'!$F:$H,MATCH(F547,'Equip Group &amp; Type ref'!$F:$F,0),MATCH(A547,'Equip Group &amp; Type ref'!$2:$2,0))</f>
        <v>#N/A</v>
      </c>
      <c r="I547" s="70" t="e">
        <f>VLOOKUP(F547,'Equip Group &amp; Type ref'!F:H,6,FALSE)</f>
        <v>#N/A</v>
      </c>
      <c r="J547" s="71" t="e">
        <f>CONCATENATE(D547,":",VLOOKUP(F547,'Equip Group &amp; Type ref'!F:G,2,FALSE),":",$W547)</f>
        <v>#N/A</v>
      </c>
      <c r="K547" s="84" t="e">
        <f t="shared" ref="K547:K602" si="21">LEN(J547)</f>
        <v>#N/A</v>
      </c>
      <c r="L547" s="70" t="e">
        <f>INDEX('MFR_List ref'!$A:$A,MATCH($Z547,'MFR_List ref'!$B:$B,0))</f>
        <v>#N/A</v>
      </c>
      <c r="M547" s="76" t="e">
        <f t="shared" si="20"/>
        <v>#N/A</v>
      </c>
      <c r="N547" s="78"/>
      <c r="O547" s="85"/>
      <c r="P547" s="86"/>
      <c r="Q547" s="74"/>
      <c r="R547" s="35"/>
      <c r="S547" s="36"/>
      <c r="T547" s="98"/>
      <c r="U547" s="37"/>
      <c r="V547" s="37"/>
      <c r="W547" s="38"/>
      <c r="X547" s="38"/>
      <c r="Y547" s="38"/>
      <c r="Z547" s="35"/>
      <c r="AA547" s="40"/>
      <c r="AB547" s="41"/>
      <c r="AC547" s="42"/>
      <c r="AD547" s="34"/>
      <c r="AE547" s="39"/>
      <c r="AF547" s="39"/>
      <c r="AG547" s="39"/>
      <c r="AH547" s="34"/>
      <c r="AI547" s="39"/>
      <c r="AJ547" s="39"/>
      <c r="AK547" s="43"/>
      <c r="AL547" s="38"/>
      <c r="AM547" s="40"/>
      <c r="AN547" s="40"/>
      <c r="AO547" s="40"/>
      <c r="AP547" s="40"/>
      <c r="AQ547" s="39"/>
      <c r="AR547" s="39"/>
      <c r="AS547" s="39"/>
      <c r="AT547" s="39"/>
      <c r="AU547" s="39"/>
    </row>
    <row r="548" spans="1:47" s="26" customFormat="1" ht="39" customHeight="1" x14ac:dyDescent="0.25">
      <c r="A548" s="65" t="e">
        <f>VLOOKUP(D548,'Active-Bldg List ref'!$A:$E,4,FALSE)</f>
        <v>#N/A</v>
      </c>
      <c r="B548" s="65" t="e">
        <f>VLOOKUP(D548,'Active-Bldg List ref'!$A:$E,5,FALSE)</f>
        <v>#N/A</v>
      </c>
      <c r="C548" s="65" t="e">
        <f>VLOOKUP(D548,'Active-Bldg List ref'!$A:$B,2,FALSE)</f>
        <v>#N/A</v>
      </c>
      <c r="D548" s="65" t="e">
        <f>INDEX('Active-Bldg List ref'!$A:$A,MATCH(R548,'Active-Bldg List ref'!$C:$C,0))</f>
        <v>#N/A</v>
      </c>
      <c r="E548" s="65" t="e">
        <f>INDEX('Equip Group &amp; Type ref'!D:D,MATCH(U548,'Equip Group &amp; Type ref'!E:E,0))</f>
        <v>#N/A</v>
      </c>
      <c r="F548" s="66" t="e">
        <f>INDEX('Equip Group &amp; Type ref'!F:F,MATCH(V548,'Equip Group &amp; Type ref'!G:G,0))</f>
        <v>#N/A</v>
      </c>
      <c r="G548" s="83"/>
      <c r="H548" s="69" t="e">
        <f>INDEX('Equip Group &amp; Type ref'!$F:$H,MATCH(F548,'Equip Group &amp; Type ref'!$F:$F,0),MATCH(A548,'Equip Group &amp; Type ref'!$2:$2,0))</f>
        <v>#N/A</v>
      </c>
      <c r="I548" s="70" t="e">
        <f>VLOOKUP(F548,'Equip Group &amp; Type ref'!F:H,6,FALSE)</f>
        <v>#N/A</v>
      </c>
      <c r="J548" s="71" t="e">
        <f>CONCATENATE(D548,":",VLOOKUP(F548,'Equip Group &amp; Type ref'!F:G,2,FALSE),":",$W548)</f>
        <v>#N/A</v>
      </c>
      <c r="K548" s="84" t="e">
        <f t="shared" si="21"/>
        <v>#N/A</v>
      </c>
      <c r="L548" s="70" t="e">
        <f>INDEX('MFR_List ref'!$A:$A,MATCH($Z548,'MFR_List ref'!$B:$B,0))</f>
        <v>#N/A</v>
      </c>
      <c r="M548" s="76" t="e">
        <f t="shared" si="20"/>
        <v>#N/A</v>
      </c>
      <c r="N548" s="78"/>
      <c r="O548" s="85"/>
      <c r="P548" s="86"/>
      <c r="Q548" s="74"/>
      <c r="R548" s="35"/>
      <c r="S548" s="36"/>
      <c r="T548" s="98"/>
      <c r="U548" s="37"/>
      <c r="V548" s="37"/>
      <c r="W548" s="38"/>
      <c r="X548" s="38"/>
      <c r="Y548" s="38"/>
      <c r="Z548" s="35"/>
      <c r="AA548" s="40"/>
      <c r="AB548" s="41"/>
      <c r="AC548" s="42"/>
      <c r="AD548" s="34"/>
      <c r="AE548" s="39"/>
      <c r="AF548" s="39"/>
      <c r="AG548" s="39"/>
      <c r="AH548" s="34"/>
      <c r="AI548" s="39"/>
      <c r="AJ548" s="39"/>
      <c r="AK548" s="43"/>
      <c r="AL548" s="38"/>
      <c r="AM548" s="40"/>
      <c r="AN548" s="40"/>
      <c r="AO548" s="40"/>
      <c r="AP548" s="40"/>
      <c r="AQ548" s="39"/>
      <c r="AR548" s="39"/>
      <c r="AS548" s="39"/>
      <c r="AT548" s="39"/>
      <c r="AU548" s="39"/>
    </row>
    <row r="549" spans="1:47" s="26" customFormat="1" ht="39" customHeight="1" x14ac:dyDescent="0.25">
      <c r="A549" s="65" t="e">
        <f>VLOOKUP(D549,'Active-Bldg List ref'!$A:$E,4,FALSE)</f>
        <v>#N/A</v>
      </c>
      <c r="B549" s="65" t="e">
        <f>VLOOKUP(D549,'Active-Bldg List ref'!$A:$E,5,FALSE)</f>
        <v>#N/A</v>
      </c>
      <c r="C549" s="65" t="e">
        <f>VLOOKUP(D549,'Active-Bldg List ref'!$A:$B,2,FALSE)</f>
        <v>#N/A</v>
      </c>
      <c r="D549" s="65" t="e">
        <f>INDEX('Active-Bldg List ref'!$A:$A,MATCH(R549,'Active-Bldg List ref'!$C:$C,0))</f>
        <v>#N/A</v>
      </c>
      <c r="E549" s="65" t="e">
        <f>INDEX('Equip Group &amp; Type ref'!D:D,MATCH(U549,'Equip Group &amp; Type ref'!E:E,0))</f>
        <v>#N/A</v>
      </c>
      <c r="F549" s="66" t="e">
        <f>INDEX('Equip Group &amp; Type ref'!F:F,MATCH(V549,'Equip Group &amp; Type ref'!G:G,0))</f>
        <v>#N/A</v>
      </c>
      <c r="G549" s="83"/>
      <c r="H549" s="69" t="e">
        <f>INDEX('Equip Group &amp; Type ref'!$F:$H,MATCH(F549,'Equip Group &amp; Type ref'!$F:$F,0),MATCH(A549,'Equip Group &amp; Type ref'!$2:$2,0))</f>
        <v>#N/A</v>
      </c>
      <c r="I549" s="70" t="e">
        <f>VLOOKUP(F549,'Equip Group &amp; Type ref'!F:H,6,FALSE)</f>
        <v>#N/A</v>
      </c>
      <c r="J549" s="71" t="e">
        <f>CONCATENATE(D549,":",VLOOKUP(F549,'Equip Group &amp; Type ref'!F:G,2,FALSE),":",$W549)</f>
        <v>#N/A</v>
      </c>
      <c r="K549" s="84" t="e">
        <f t="shared" si="21"/>
        <v>#N/A</v>
      </c>
      <c r="L549" s="70" t="e">
        <f>INDEX('MFR_List ref'!$A:$A,MATCH($Z549,'MFR_List ref'!$B:$B,0))</f>
        <v>#N/A</v>
      </c>
      <c r="M549" s="76" t="e">
        <f t="shared" si="20"/>
        <v>#N/A</v>
      </c>
      <c r="N549" s="78"/>
      <c r="O549" s="85"/>
      <c r="P549" s="86"/>
      <c r="Q549" s="74"/>
      <c r="R549" s="35"/>
      <c r="S549" s="36"/>
      <c r="T549" s="98"/>
      <c r="U549" s="37"/>
      <c r="V549" s="37"/>
      <c r="W549" s="38"/>
      <c r="X549" s="38"/>
      <c r="Y549" s="38"/>
      <c r="Z549" s="35"/>
      <c r="AA549" s="40"/>
      <c r="AB549" s="41"/>
      <c r="AC549" s="42"/>
      <c r="AD549" s="34"/>
      <c r="AE549" s="39"/>
      <c r="AF549" s="39"/>
      <c r="AG549" s="39"/>
      <c r="AH549" s="34"/>
      <c r="AI549" s="39"/>
      <c r="AJ549" s="39"/>
      <c r="AK549" s="43"/>
      <c r="AL549" s="38"/>
      <c r="AM549" s="40"/>
      <c r="AN549" s="40"/>
      <c r="AO549" s="40"/>
      <c r="AP549" s="40"/>
      <c r="AQ549" s="39"/>
      <c r="AR549" s="39"/>
      <c r="AS549" s="39"/>
      <c r="AT549" s="39"/>
      <c r="AU549" s="39"/>
    </row>
    <row r="550" spans="1:47" s="26" customFormat="1" ht="39" customHeight="1" x14ac:dyDescent="0.25">
      <c r="A550" s="65" t="e">
        <f>VLOOKUP(D550,'Active-Bldg List ref'!$A:$E,4,FALSE)</f>
        <v>#N/A</v>
      </c>
      <c r="B550" s="65" t="e">
        <f>VLOOKUP(D550,'Active-Bldg List ref'!$A:$E,5,FALSE)</f>
        <v>#N/A</v>
      </c>
      <c r="C550" s="65" t="e">
        <f>VLOOKUP(D550,'Active-Bldg List ref'!$A:$B,2,FALSE)</f>
        <v>#N/A</v>
      </c>
      <c r="D550" s="65" t="e">
        <f>INDEX('Active-Bldg List ref'!$A:$A,MATCH(R550,'Active-Bldg List ref'!$C:$C,0))</f>
        <v>#N/A</v>
      </c>
      <c r="E550" s="65" t="e">
        <f>INDEX('Equip Group &amp; Type ref'!D:D,MATCH(U550,'Equip Group &amp; Type ref'!E:E,0))</f>
        <v>#N/A</v>
      </c>
      <c r="F550" s="66" t="e">
        <f>INDEX('Equip Group &amp; Type ref'!F:F,MATCH(V550,'Equip Group &amp; Type ref'!G:G,0))</f>
        <v>#N/A</v>
      </c>
      <c r="G550" s="83"/>
      <c r="H550" s="69" t="e">
        <f>INDEX('Equip Group &amp; Type ref'!$F:$H,MATCH(F550,'Equip Group &amp; Type ref'!$F:$F,0),MATCH(A550,'Equip Group &amp; Type ref'!$2:$2,0))</f>
        <v>#N/A</v>
      </c>
      <c r="I550" s="70" t="e">
        <f>VLOOKUP(F550,'Equip Group &amp; Type ref'!F:H,6,FALSE)</f>
        <v>#N/A</v>
      </c>
      <c r="J550" s="71" t="e">
        <f>CONCATENATE(D550,":",VLOOKUP(F550,'Equip Group &amp; Type ref'!F:G,2,FALSE),":",$W550)</f>
        <v>#N/A</v>
      </c>
      <c r="K550" s="84" t="e">
        <f t="shared" si="21"/>
        <v>#N/A</v>
      </c>
      <c r="L550" s="70" t="e">
        <f>INDEX('MFR_List ref'!$A:$A,MATCH($Z550,'MFR_List ref'!$B:$B,0))</f>
        <v>#N/A</v>
      </c>
      <c r="M550" s="76" t="e">
        <f t="shared" si="20"/>
        <v>#N/A</v>
      </c>
      <c r="N550" s="78"/>
      <c r="O550" s="85"/>
      <c r="P550" s="86"/>
      <c r="Q550" s="74"/>
      <c r="R550" s="35"/>
      <c r="S550" s="36"/>
      <c r="T550" s="98"/>
      <c r="U550" s="37"/>
      <c r="V550" s="37"/>
      <c r="W550" s="38"/>
      <c r="X550" s="38"/>
      <c r="Y550" s="38"/>
      <c r="Z550" s="35"/>
      <c r="AA550" s="40"/>
      <c r="AB550" s="41"/>
      <c r="AC550" s="42"/>
      <c r="AD550" s="34"/>
      <c r="AE550" s="39"/>
      <c r="AF550" s="39"/>
      <c r="AG550" s="39"/>
      <c r="AH550" s="34"/>
      <c r="AI550" s="39"/>
      <c r="AJ550" s="39"/>
      <c r="AK550" s="43"/>
      <c r="AL550" s="38"/>
      <c r="AM550" s="40"/>
      <c r="AN550" s="40"/>
      <c r="AO550" s="40"/>
      <c r="AP550" s="40"/>
      <c r="AQ550" s="39"/>
      <c r="AR550" s="39"/>
      <c r="AS550" s="39"/>
      <c r="AT550" s="39"/>
      <c r="AU550" s="39"/>
    </row>
    <row r="551" spans="1:47" s="26" customFormat="1" ht="39" customHeight="1" x14ac:dyDescent="0.25">
      <c r="A551" s="65" t="e">
        <f>VLOOKUP(D551,'Active-Bldg List ref'!$A:$E,4,FALSE)</f>
        <v>#N/A</v>
      </c>
      <c r="B551" s="65" t="e">
        <f>VLOOKUP(D551,'Active-Bldg List ref'!$A:$E,5,FALSE)</f>
        <v>#N/A</v>
      </c>
      <c r="C551" s="65" t="e">
        <f>VLOOKUP(D551,'Active-Bldg List ref'!$A:$B,2,FALSE)</f>
        <v>#N/A</v>
      </c>
      <c r="D551" s="65" t="e">
        <f>INDEX('Active-Bldg List ref'!$A:$A,MATCH(R551,'Active-Bldg List ref'!$C:$C,0))</f>
        <v>#N/A</v>
      </c>
      <c r="E551" s="65" t="e">
        <f>INDEX('Equip Group &amp; Type ref'!D:D,MATCH(U551,'Equip Group &amp; Type ref'!E:E,0))</f>
        <v>#N/A</v>
      </c>
      <c r="F551" s="66" t="e">
        <f>INDEX('Equip Group &amp; Type ref'!F:F,MATCH(V551,'Equip Group &amp; Type ref'!G:G,0))</f>
        <v>#N/A</v>
      </c>
      <c r="G551" s="83"/>
      <c r="H551" s="69" t="e">
        <f>INDEX('Equip Group &amp; Type ref'!$F:$H,MATCH(F551,'Equip Group &amp; Type ref'!$F:$F,0),MATCH(A551,'Equip Group &amp; Type ref'!$2:$2,0))</f>
        <v>#N/A</v>
      </c>
      <c r="I551" s="70" t="e">
        <f>VLOOKUP(F551,'Equip Group &amp; Type ref'!F:H,6,FALSE)</f>
        <v>#N/A</v>
      </c>
      <c r="J551" s="71" t="e">
        <f>CONCATENATE(D551,":",VLOOKUP(F551,'Equip Group &amp; Type ref'!F:G,2,FALSE),":",$W551)</f>
        <v>#N/A</v>
      </c>
      <c r="K551" s="84" t="e">
        <f t="shared" si="21"/>
        <v>#N/A</v>
      </c>
      <c r="L551" s="70" t="e">
        <f>INDEX('MFR_List ref'!$A:$A,MATCH($Z551,'MFR_List ref'!$B:$B,0))</f>
        <v>#N/A</v>
      </c>
      <c r="M551" s="76" t="e">
        <f t="shared" si="20"/>
        <v>#N/A</v>
      </c>
      <c r="N551" s="78"/>
      <c r="O551" s="85"/>
      <c r="P551" s="86"/>
      <c r="Q551" s="74"/>
      <c r="R551" s="35"/>
      <c r="S551" s="36"/>
      <c r="T551" s="98"/>
      <c r="U551" s="37"/>
      <c r="V551" s="37"/>
      <c r="W551" s="38"/>
      <c r="X551" s="38"/>
      <c r="Y551" s="38"/>
      <c r="Z551" s="35"/>
      <c r="AA551" s="40"/>
      <c r="AB551" s="41"/>
      <c r="AC551" s="42"/>
      <c r="AD551" s="34"/>
      <c r="AE551" s="39"/>
      <c r="AF551" s="39"/>
      <c r="AG551" s="39"/>
      <c r="AH551" s="34"/>
      <c r="AI551" s="39"/>
      <c r="AJ551" s="39"/>
      <c r="AK551" s="43"/>
      <c r="AL551" s="38"/>
      <c r="AM551" s="40"/>
      <c r="AN551" s="40"/>
      <c r="AO551" s="40"/>
      <c r="AP551" s="40"/>
      <c r="AQ551" s="39"/>
      <c r="AR551" s="39"/>
      <c r="AS551" s="39"/>
      <c r="AT551" s="39"/>
      <c r="AU551" s="39"/>
    </row>
    <row r="552" spans="1:47" s="26" customFormat="1" ht="39" customHeight="1" x14ac:dyDescent="0.25">
      <c r="A552" s="65" t="e">
        <f>VLOOKUP(D552,'Active-Bldg List ref'!$A:$E,4,FALSE)</f>
        <v>#N/A</v>
      </c>
      <c r="B552" s="65" t="e">
        <f>VLOOKUP(D552,'Active-Bldg List ref'!$A:$E,5,FALSE)</f>
        <v>#N/A</v>
      </c>
      <c r="C552" s="65" t="e">
        <f>VLOOKUP(D552,'Active-Bldg List ref'!$A:$B,2,FALSE)</f>
        <v>#N/A</v>
      </c>
      <c r="D552" s="65" t="e">
        <f>INDEX('Active-Bldg List ref'!$A:$A,MATCH(R552,'Active-Bldg List ref'!$C:$C,0))</f>
        <v>#N/A</v>
      </c>
      <c r="E552" s="65" t="e">
        <f>INDEX('Equip Group &amp; Type ref'!D:D,MATCH(U552,'Equip Group &amp; Type ref'!E:E,0))</f>
        <v>#N/A</v>
      </c>
      <c r="F552" s="66" t="e">
        <f>INDEX('Equip Group &amp; Type ref'!F:F,MATCH(V552,'Equip Group &amp; Type ref'!G:G,0))</f>
        <v>#N/A</v>
      </c>
      <c r="G552" s="83"/>
      <c r="H552" s="69" t="e">
        <f>INDEX('Equip Group &amp; Type ref'!$F:$H,MATCH(F552,'Equip Group &amp; Type ref'!$F:$F,0),MATCH(A552,'Equip Group &amp; Type ref'!$2:$2,0))</f>
        <v>#N/A</v>
      </c>
      <c r="I552" s="70" t="e">
        <f>VLOOKUP(F552,'Equip Group &amp; Type ref'!F:H,6,FALSE)</f>
        <v>#N/A</v>
      </c>
      <c r="J552" s="71" t="e">
        <f>CONCATENATE(D552,":",VLOOKUP(F552,'Equip Group &amp; Type ref'!F:G,2,FALSE),":",$W552)</f>
        <v>#N/A</v>
      </c>
      <c r="K552" s="84" t="e">
        <f t="shared" si="21"/>
        <v>#N/A</v>
      </c>
      <c r="L552" s="70" t="e">
        <f>INDEX('MFR_List ref'!$A:$A,MATCH($Z552,'MFR_List ref'!$B:$B,0))</f>
        <v>#N/A</v>
      </c>
      <c r="M552" s="76" t="e">
        <f t="shared" si="20"/>
        <v>#N/A</v>
      </c>
      <c r="N552" s="78"/>
      <c r="O552" s="85"/>
      <c r="P552" s="86"/>
      <c r="Q552" s="74"/>
      <c r="R552" s="35"/>
      <c r="S552" s="36"/>
      <c r="T552" s="98"/>
      <c r="U552" s="37"/>
      <c r="V552" s="37"/>
      <c r="W552" s="38"/>
      <c r="X552" s="38"/>
      <c r="Y552" s="38"/>
      <c r="Z552" s="35"/>
      <c r="AA552" s="40"/>
      <c r="AB552" s="41"/>
      <c r="AC552" s="42"/>
      <c r="AD552" s="34"/>
      <c r="AE552" s="39"/>
      <c r="AF552" s="39"/>
      <c r="AG552" s="39"/>
      <c r="AH552" s="34"/>
      <c r="AI552" s="39"/>
      <c r="AJ552" s="39"/>
      <c r="AK552" s="43"/>
      <c r="AL552" s="38"/>
      <c r="AM552" s="40"/>
      <c r="AN552" s="40"/>
      <c r="AO552" s="40"/>
      <c r="AP552" s="40"/>
      <c r="AQ552" s="39"/>
      <c r="AR552" s="39"/>
      <c r="AS552" s="39"/>
      <c r="AT552" s="39"/>
      <c r="AU552" s="39"/>
    </row>
    <row r="553" spans="1:47" s="26" customFormat="1" ht="39" customHeight="1" x14ac:dyDescent="0.25">
      <c r="A553" s="65" t="e">
        <f>VLOOKUP(D553,'Active-Bldg List ref'!$A:$E,4,FALSE)</f>
        <v>#N/A</v>
      </c>
      <c r="B553" s="65" t="e">
        <f>VLOOKUP(D553,'Active-Bldg List ref'!$A:$E,5,FALSE)</f>
        <v>#N/A</v>
      </c>
      <c r="C553" s="65" t="e">
        <f>VLOOKUP(D553,'Active-Bldg List ref'!$A:$B,2,FALSE)</f>
        <v>#N/A</v>
      </c>
      <c r="D553" s="65" t="e">
        <f>INDEX('Active-Bldg List ref'!$A:$A,MATCH(R553,'Active-Bldg List ref'!$C:$C,0))</f>
        <v>#N/A</v>
      </c>
      <c r="E553" s="65" t="e">
        <f>INDEX('Equip Group &amp; Type ref'!D:D,MATCH(U553,'Equip Group &amp; Type ref'!E:E,0))</f>
        <v>#N/A</v>
      </c>
      <c r="F553" s="66" t="e">
        <f>INDEX('Equip Group &amp; Type ref'!F:F,MATCH(V553,'Equip Group &amp; Type ref'!G:G,0))</f>
        <v>#N/A</v>
      </c>
      <c r="G553" s="83"/>
      <c r="H553" s="69" t="e">
        <f>INDEX('Equip Group &amp; Type ref'!$F:$H,MATCH(F553,'Equip Group &amp; Type ref'!$F:$F,0),MATCH(A553,'Equip Group &amp; Type ref'!$2:$2,0))</f>
        <v>#N/A</v>
      </c>
      <c r="I553" s="70" t="e">
        <f>VLOOKUP(F553,'Equip Group &amp; Type ref'!F:H,6,FALSE)</f>
        <v>#N/A</v>
      </c>
      <c r="J553" s="71" t="e">
        <f>CONCATENATE(D553,":",VLOOKUP(F553,'Equip Group &amp; Type ref'!F:G,2,FALSE),":",$W553)</f>
        <v>#N/A</v>
      </c>
      <c r="K553" s="84" t="e">
        <f t="shared" si="21"/>
        <v>#N/A</v>
      </c>
      <c r="L553" s="70" t="e">
        <f>INDEX('MFR_List ref'!$A:$A,MATCH($Z553,'MFR_List ref'!$B:$B,0))</f>
        <v>#N/A</v>
      </c>
      <c r="M553" s="76" t="e">
        <f t="shared" si="20"/>
        <v>#N/A</v>
      </c>
      <c r="N553" s="78"/>
      <c r="O553" s="85"/>
      <c r="P553" s="86"/>
      <c r="Q553" s="74"/>
      <c r="R553" s="35"/>
      <c r="S553" s="36"/>
      <c r="T553" s="98"/>
      <c r="U553" s="37"/>
      <c r="V553" s="37"/>
      <c r="W553" s="38"/>
      <c r="X553" s="38"/>
      <c r="Y553" s="38"/>
      <c r="Z553" s="35"/>
      <c r="AA553" s="40"/>
      <c r="AB553" s="41"/>
      <c r="AC553" s="42"/>
      <c r="AD553" s="34"/>
      <c r="AE553" s="39"/>
      <c r="AF553" s="39"/>
      <c r="AG553" s="39"/>
      <c r="AH553" s="34"/>
      <c r="AI553" s="39"/>
      <c r="AJ553" s="39"/>
      <c r="AK553" s="43"/>
      <c r="AL553" s="38"/>
      <c r="AM553" s="40"/>
      <c r="AN553" s="40"/>
      <c r="AO553" s="40"/>
      <c r="AP553" s="40"/>
      <c r="AQ553" s="39"/>
      <c r="AR553" s="39"/>
      <c r="AS553" s="39"/>
      <c r="AT553" s="39"/>
      <c r="AU553" s="39"/>
    </row>
    <row r="554" spans="1:47" s="26" customFormat="1" ht="39" customHeight="1" x14ac:dyDescent="0.25">
      <c r="A554" s="65" t="e">
        <f>VLOOKUP(D554,'Active-Bldg List ref'!$A:$E,4,FALSE)</f>
        <v>#N/A</v>
      </c>
      <c r="B554" s="65" t="e">
        <f>VLOOKUP(D554,'Active-Bldg List ref'!$A:$E,5,FALSE)</f>
        <v>#N/A</v>
      </c>
      <c r="C554" s="65" t="e">
        <f>VLOOKUP(D554,'Active-Bldg List ref'!$A:$B,2,FALSE)</f>
        <v>#N/A</v>
      </c>
      <c r="D554" s="65" t="e">
        <f>INDEX('Active-Bldg List ref'!$A:$A,MATCH(R554,'Active-Bldg List ref'!$C:$C,0))</f>
        <v>#N/A</v>
      </c>
      <c r="E554" s="65" t="e">
        <f>INDEX('Equip Group &amp; Type ref'!D:D,MATCH(U554,'Equip Group &amp; Type ref'!E:E,0))</f>
        <v>#N/A</v>
      </c>
      <c r="F554" s="66" t="e">
        <f>INDEX('Equip Group &amp; Type ref'!F:F,MATCH(V554,'Equip Group &amp; Type ref'!G:G,0))</f>
        <v>#N/A</v>
      </c>
      <c r="G554" s="83"/>
      <c r="H554" s="69" t="e">
        <f>INDEX('Equip Group &amp; Type ref'!$F:$H,MATCH(F554,'Equip Group &amp; Type ref'!$F:$F,0),MATCH(A554,'Equip Group &amp; Type ref'!$2:$2,0))</f>
        <v>#N/A</v>
      </c>
      <c r="I554" s="70" t="e">
        <f>VLOOKUP(F554,'Equip Group &amp; Type ref'!F:H,6,FALSE)</f>
        <v>#N/A</v>
      </c>
      <c r="J554" s="71" t="e">
        <f>CONCATENATE(D554,":",VLOOKUP(F554,'Equip Group &amp; Type ref'!F:G,2,FALSE),":",$W554)</f>
        <v>#N/A</v>
      </c>
      <c r="K554" s="84" t="e">
        <f t="shared" si="21"/>
        <v>#N/A</v>
      </c>
      <c r="L554" s="70" t="e">
        <f>INDEX('MFR_List ref'!$A:$A,MATCH($Z554,'MFR_List ref'!$B:$B,0))</f>
        <v>#N/A</v>
      </c>
      <c r="M554" s="76" t="e">
        <f t="shared" si="20"/>
        <v>#N/A</v>
      </c>
      <c r="N554" s="78"/>
      <c r="O554" s="85"/>
      <c r="P554" s="86"/>
      <c r="Q554" s="74"/>
      <c r="R554" s="35"/>
      <c r="S554" s="36"/>
      <c r="T554" s="98"/>
      <c r="U554" s="37"/>
      <c r="V554" s="37"/>
      <c r="W554" s="38"/>
      <c r="X554" s="38"/>
      <c r="Y554" s="38"/>
      <c r="Z554" s="35"/>
      <c r="AA554" s="40"/>
      <c r="AB554" s="41"/>
      <c r="AC554" s="42"/>
      <c r="AD554" s="34"/>
      <c r="AE554" s="39"/>
      <c r="AF554" s="39"/>
      <c r="AG554" s="39"/>
      <c r="AH554" s="34"/>
      <c r="AI554" s="39"/>
      <c r="AJ554" s="39"/>
      <c r="AK554" s="43"/>
      <c r="AL554" s="38"/>
      <c r="AM554" s="40"/>
      <c r="AN554" s="40"/>
      <c r="AO554" s="40"/>
      <c r="AP554" s="40"/>
      <c r="AQ554" s="39"/>
      <c r="AR554" s="39"/>
      <c r="AS554" s="39"/>
      <c r="AT554" s="39"/>
      <c r="AU554" s="39"/>
    </row>
    <row r="555" spans="1:47" s="26" customFormat="1" ht="39" customHeight="1" x14ac:dyDescent="0.25">
      <c r="A555" s="65" t="e">
        <f>VLOOKUP(D555,'Active-Bldg List ref'!$A:$E,4,FALSE)</f>
        <v>#N/A</v>
      </c>
      <c r="B555" s="65" t="e">
        <f>VLOOKUP(D555,'Active-Bldg List ref'!$A:$E,5,FALSE)</f>
        <v>#N/A</v>
      </c>
      <c r="C555" s="65" t="e">
        <f>VLOOKUP(D555,'Active-Bldg List ref'!$A:$B,2,FALSE)</f>
        <v>#N/A</v>
      </c>
      <c r="D555" s="65" t="e">
        <f>INDEX('Active-Bldg List ref'!$A:$A,MATCH(R555,'Active-Bldg List ref'!$C:$C,0))</f>
        <v>#N/A</v>
      </c>
      <c r="E555" s="65" t="e">
        <f>INDEX('Equip Group &amp; Type ref'!D:D,MATCH(U555,'Equip Group &amp; Type ref'!E:E,0))</f>
        <v>#N/A</v>
      </c>
      <c r="F555" s="66" t="e">
        <f>INDEX('Equip Group &amp; Type ref'!F:F,MATCH(V555,'Equip Group &amp; Type ref'!G:G,0))</f>
        <v>#N/A</v>
      </c>
      <c r="G555" s="83"/>
      <c r="H555" s="69" t="e">
        <f>INDEX('Equip Group &amp; Type ref'!$F:$H,MATCH(F555,'Equip Group &amp; Type ref'!$F:$F,0),MATCH(A555,'Equip Group &amp; Type ref'!$2:$2,0))</f>
        <v>#N/A</v>
      </c>
      <c r="I555" s="70" t="e">
        <f>VLOOKUP(F555,'Equip Group &amp; Type ref'!F:H,6,FALSE)</f>
        <v>#N/A</v>
      </c>
      <c r="J555" s="71" t="e">
        <f>CONCATENATE(D555,":",VLOOKUP(F555,'Equip Group &amp; Type ref'!F:G,2,FALSE),":",$W555)</f>
        <v>#N/A</v>
      </c>
      <c r="K555" s="84" t="e">
        <f t="shared" si="21"/>
        <v>#N/A</v>
      </c>
      <c r="L555" s="70" t="e">
        <f>INDEX('MFR_List ref'!$A:$A,MATCH($Z555,'MFR_List ref'!$B:$B,0))</f>
        <v>#N/A</v>
      </c>
      <c r="M555" s="76" t="e">
        <f t="shared" si="20"/>
        <v>#N/A</v>
      </c>
      <c r="N555" s="78"/>
      <c r="O555" s="85"/>
      <c r="P555" s="86"/>
      <c r="Q555" s="74"/>
      <c r="R555" s="35"/>
      <c r="S555" s="36"/>
      <c r="T555" s="98"/>
      <c r="U555" s="37"/>
      <c r="V555" s="37"/>
      <c r="W555" s="38"/>
      <c r="X555" s="38"/>
      <c r="Y555" s="38"/>
      <c r="Z555" s="35"/>
      <c r="AA555" s="40"/>
      <c r="AB555" s="41"/>
      <c r="AC555" s="42"/>
      <c r="AD555" s="34"/>
      <c r="AE555" s="39"/>
      <c r="AF555" s="39"/>
      <c r="AG555" s="39"/>
      <c r="AH555" s="34"/>
      <c r="AI555" s="39"/>
      <c r="AJ555" s="39"/>
      <c r="AK555" s="43"/>
      <c r="AL555" s="38"/>
      <c r="AM555" s="40"/>
      <c r="AN555" s="40"/>
      <c r="AO555" s="40"/>
      <c r="AP555" s="40"/>
      <c r="AQ555" s="39"/>
      <c r="AR555" s="39"/>
      <c r="AS555" s="39"/>
      <c r="AT555" s="39"/>
      <c r="AU555" s="39"/>
    </row>
    <row r="556" spans="1:47" s="26" customFormat="1" ht="39" customHeight="1" x14ac:dyDescent="0.25">
      <c r="A556" s="65" t="e">
        <f>VLOOKUP(D556,'Active-Bldg List ref'!$A:$E,4,FALSE)</f>
        <v>#N/A</v>
      </c>
      <c r="B556" s="65" t="e">
        <f>VLOOKUP(D556,'Active-Bldg List ref'!$A:$E,5,FALSE)</f>
        <v>#N/A</v>
      </c>
      <c r="C556" s="65" t="e">
        <f>VLOOKUP(D556,'Active-Bldg List ref'!$A:$B,2,FALSE)</f>
        <v>#N/A</v>
      </c>
      <c r="D556" s="65" t="e">
        <f>INDEX('Active-Bldg List ref'!$A:$A,MATCH(R556,'Active-Bldg List ref'!$C:$C,0))</f>
        <v>#N/A</v>
      </c>
      <c r="E556" s="65" t="e">
        <f>INDEX('Equip Group &amp; Type ref'!D:D,MATCH(U556,'Equip Group &amp; Type ref'!E:E,0))</f>
        <v>#N/A</v>
      </c>
      <c r="F556" s="66" t="e">
        <f>INDEX('Equip Group &amp; Type ref'!F:F,MATCH(V556,'Equip Group &amp; Type ref'!G:G,0))</f>
        <v>#N/A</v>
      </c>
      <c r="G556" s="83"/>
      <c r="H556" s="69" t="e">
        <f>INDEX('Equip Group &amp; Type ref'!$F:$H,MATCH(F556,'Equip Group &amp; Type ref'!$F:$F,0),MATCH(A556,'Equip Group &amp; Type ref'!$2:$2,0))</f>
        <v>#N/A</v>
      </c>
      <c r="I556" s="70" t="e">
        <f>VLOOKUP(F556,'Equip Group &amp; Type ref'!F:H,6,FALSE)</f>
        <v>#N/A</v>
      </c>
      <c r="J556" s="71" t="e">
        <f>CONCATENATE(D556,":",VLOOKUP(F556,'Equip Group &amp; Type ref'!F:G,2,FALSE),":",$W556)</f>
        <v>#N/A</v>
      </c>
      <c r="K556" s="84" t="e">
        <f t="shared" si="21"/>
        <v>#N/A</v>
      </c>
      <c r="L556" s="70" t="e">
        <f>INDEX('MFR_List ref'!$A:$A,MATCH($Z556,'MFR_List ref'!$B:$B,0))</f>
        <v>#N/A</v>
      </c>
      <c r="M556" s="76" t="e">
        <f t="shared" si="20"/>
        <v>#N/A</v>
      </c>
      <c r="N556" s="78"/>
      <c r="O556" s="85"/>
      <c r="P556" s="86"/>
      <c r="Q556" s="74"/>
      <c r="R556" s="35"/>
      <c r="S556" s="36"/>
      <c r="T556" s="98"/>
      <c r="U556" s="37"/>
      <c r="V556" s="37"/>
      <c r="W556" s="38"/>
      <c r="X556" s="38"/>
      <c r="Y556" s="38"/>
      <c r="Z556" s="35"/>
      <c r="AA556" s="40"/>
      <c r="AB556" s="41"/>
      <c r="AC556" s="42"/>
      <c r="AD556" s="34"/>
      <c r="AE556" s="39"/>
      <c r="AF556" s="39"/>
      <c r="AG556" s="39"/>
      <c r="AH556" s="34"/>
      <c r="AI556" s="39"/>
      <c r="AJ556" s="39"/>
      <c r="AK556" s="43"/>
      <c r="AL556" s="38"/>
      <c r="AM556" s="40"/>
      <c r="AN556" s="40"/>
      <c r="AO556" s="40"/>
      <c r="AP556" s="40"/>
      <c r="AQ556" s="39"/>
      <c r="AR556" s="39"/>
      <c r="AS556" s="39"/>
      <c r="AT556" s="39"/>
      <c r="AU556" s="39"/>
    </row>
    <row r="557" spans="1:47" s="26" customFormat="1" ht="39" customHeight="1" x14ac:dyDescent="0.25">
      <c r="A557" s="65" t="e">
        <f>VLOOKUP(D557,'Active-Bldg List ref'!$A:$E,4,FALSE)</f>
        <v>#N/A</v>
      </c>
      <c r="B557" s="65" t="e">
        <f>VLOOKUP(D557,'Active-Bldg List ref'!$A:$E,5,FALSE)</f>
        <v>#N/A</v>
      </c>
      <c r="C557" s="65" t="e">
        <f>VLOOKUP(D557,'Active-Bldg List ref'!$A:$B,2,FALSE)</f>
        <v>#N/A</v>
      </c>
      <c r="D557" s="65" t="e">
        <f>INDEX('Active-Bldg List ref'!$A:$A,MATCH(R557,'Active-Bldg List ref'!$C:$C,0))</f>
        <v>#N/A</v>
      </c>
      <c r="E557" s="65" t="e">
        <f>INDEX('Equip Group &amp; Type ref'!D:D,MATCH(U557,'Equip Group &amp; Type ref'!E:E,0))</f>
        <v>#N/A</v>
      </c>
      <c r="F557" s="66" t="e">
        <f>INDEX('Equip Group &amp; Type ref'!F:F,MATCH(V557,'Equip Group &amp; Type ref'!G:G,0))</f>
        <v>#N/A</v>
      </c>
      <c r="G557" s="83"/>
      <c r="H557" s="69" t="e">
        <f>INDEX('Equip Group &amp; Type ref'!$F:$H,MATCH(F557,'Equip Group &amp; Type ref'!$F:$F,0),MATCH(A557,'Equip Group &amp; Type ref'!$2:$2,0))</f>
        <v>#N/A</v>
      </c>
      <c r="I557" s="70" t="e">
        <f>VLOOKUP(F557,'Equip Group &amp; Type ref'!F:H,6,FALSE)</f>
        <v>#N/A</v>
      </c>
      <c r="J557" s="71" t="e">
        <f>CONCATENATE(D557,":",VLOOKUP(F557,'Equip Group &amp; Type ref'!F:G,2,FALSE),":",$W557)</f>
        <v>#N/A</v>
      </c>
      <c r="K557" s="84" t="e">
        <f t="shared" si="21"/>
        <v>#N/A</v>
      </c>
      <c r="L557" s="70" t="e">
        <f>INDEX('MFR_List ref'!$A:$A,MATCH($Z557,'MFR_List ref'!$B:$B,0))</f>
        <v>#N/A</v>
      </c>
      <c r="M557" s="76" t="e">
        <f t="shared" si="20"/>
        <v>#N/A</v>
      </c>
      <c r="N557" s="78"/>
      <c r="O557" s="85"/>
      <c r="P557" s="86"/>
      <c r="Q557" s="74"/>
      <c r="R557" s="35"/>
      <c r="S557" s="36"/>
      <c r="T557" s="98"/>
      <c r="U557" s="37"/>
      <c r="V557" s="37"/>
      <c r="W557" s="38"/>
      <c r="X557" s="38"/>
      <c r="Y557" s="38"/>
      <c r="Z557" s="35"/>
      <c r="AA557" s="40"/>
      <c r="AB557" s="41"/>
      <c r="AC557" s="42"/>
      <c r="AD557" s="34"/>
      <c r="AE557" s="39"/>
      <c r="AF557" s="39"/>
      <c r="AG557" s="39"/>
      <c r="AH557" s="34"/>
      <c r="AI557" s="39"/>
      <c r="AJ557" s="39"/>
      <c r="AK557" s="43"/>
      <c r="AL557" s="38"/>
      <c r="AM557" s="40"/>
      <c r="AN557" s="40"/>
      <c r="AO557" s="40"/>
      <c r="AP557" s="40"/>
      <c r="AQ557" s="39"/>
      <c r="AR557" s="39"/>
      <c r="AS557" s="39"/>
      <c r="AT557" s="39"/>
      <c r="AU557" s="39"/>
    </row>
    <row r="558" spans="1:47" s="26" customFormat="1" ht="39" customHeight="1" x14ac:dyDescent="0.25">
      <c r="A558" s="65" t="e">
        <f>VLOOKUP(D558,'Active-Bldg List ref'!$A:$E,4,FALSE)</f>
        <v>#N/A</v>
      </c>
      <c r="B558" s="65" t="e">
        <f>VLOOKUP(D558,'Active-Bldg List ref'!$A:$E,5,FALSE)</f>
        <v>#N/A</v>
      </c>
      <c r="C558" s="65" t="e">
        <f>VLOOKUP(D558,'Active-Bldg List ref'!$A:$B,2,FALSE)</f>
        <v>#N/A</v>
      </c>
      <c r="D558" s="65" t="e">
        <f>INDEX('Active-Bldg List ref'!$A:$A,MATCH(R558,'Active-Bldg List ref'!$C:$C,0))</f>
        <v>#N/A</v>
      </c>
      <c r="E558" s="65" t="e">
        <f>INDEX('Equip Group &amp; Type ref'!D:D,MATCH(U558,'Equip Group &amp; Type ref'!E:E,0))</f>
        <v>#N/A</v>
      </c>
      <c r="F558" s="66" t="e">
        <f>INDEX('Equip Group &amp; Type ref'!F:F,MATCH(V558,'Equip Group &amp; Type ref'!G:G,0))</f>
        <v>#N/A</v>
      </c>
      <c r="G558" s="83"/>
      <c r="H558" s="69" t="e">
        <f>INDEX('Equip Group &amp; Type ref'!$F:$H,MATCH(F558,'Equip Group &amp; Type ref'!$F:$F,0),MATCH(A558,'Equip Group &amp; Type ref'!$2:$2,0))</f>
        <v>#N/A</v>
      </c>
      <c r="I558" s="70" t="e">
        <f>VLOOKUP(F558,'Equip Group &amp; Type ref'!F:H,6,FALSE)</f>
        <v>#N/A</v>
      </c>
      <c r="J558" s="71" t="e">
        <f>CONCATENATE(D558,":",VLOOKUP(F558,'Equip Group &amp; Type ref'!F:G,2,FALSE),":",$W558)</f>
        <v>#N/A</v>
      </c>
      <c r="K558" s="84" t="e">
        <f t="shared" si="21"/>
        <v>#N/A</v>
      </c>
      <c r="L558" s="70" t="e">
        <f>INDEX('MFR_List ref'!$A:$A,MATCH($Z558,'MFR_List ref'!$B:$B,0))</f>
        <v>#N/A</v>
      </c>
      <c r="M558" s="76" t="e">
        <f t="shared" si="20"/>
        <v>#N/A</v>
      </c>
      <c r="N558" s="78"/>
      <c r="O558" s="85"/>
      <c r="P558" s="86"/>
      <c r="Q558" s="74"/>
      <c r="R558" s="35"/>
      <c r="S558" s="36"/>
      <c r="T558" s="98"/>
      <c r="U558" s="37"/>
      <c r="V558" s="37"/>
      <c r="W558" s="38"/>
      <c r="X558" s="38"/>
      <c r="Y558" s="38"/>
      <c r="Z558" s="35"/>
      <c r="AA558" s="40"/>
      <c r="AB558" s="41"/>
      <c r="AC558" s="42"/>
      <c r="AD558" s="34"/>
      <c r="AE558" s="39"/>
      <c r="AF558" s="39"/>
      <c r="AG558" s="39"/>
      <c r="AH558" s="34"/>
      <c r="AI558" s="39"/>
      <c r="AJ558" s="39"/>
      <c r="AK558" s="43"/>
      <c r="AL558" s="38"/>
      <c r="AM558" s="40"/>
      <c r="AN558" s="40"/>
      <c r="AO558" s="40"/>
      <c r="AP558" s="40"/>
      <c r="AQ558" s="39"/>
      <c r="AR558" s="39"/>
      <c r="AS558" s="39"/>
      <c r="AT558" s="39"/>
      <c r="AU558" s="39"/>
    </row>
    <row r="559" spans="1:47" s="26" customFormat="1" ht="39" customHeight="1" x14ac:dyDescent="0.25">
      <c r="A559" s="65" t="e">
        <f>VLOOKUP(D559,'Active-Bldg List ref'!$A:$E,4,FALSE)</f>
        <v>#N/A</v>
      </c>
      <c r="B559" s="65" t="e">
        <f>VLOOKUP(D559,'Active-Bldg List ref'!$A:$E,5,FALSE)</f>
        <v>#N/A</v>
      </c>
      <c r="C559" s="65" t="e">
        <f>VLOOKUP(D559,'Active-Bldg List ref'!$A:$B,2,FALSE)</f>
        <v>#N/A</v>
      </c>
      <c r="D559" s="65" t="e">
        <f>INDEX('Active-Bldg List ref'!$A:$A,MATCH(R559,'Active-Bldg List ref'!$C:$C,0))</f>
        <v>#N/A</v>
      </c>
      <c r="E559" s="65" t="e">
        <f>INDEX('Equip Group &amp; Type ref'!D:D,MATCH(U559,'Equip Group &amp; Type ref'!E:E,0))</f>
        <v>#N/A</v>
      </c>
      <c r="F559" s="66" t="e">
        <f>INDEX('Equip Group &amp; Type ref'!F:F,MATCH(V559,'Equip Group &amp; Type ref'!G:G,0))</f>
        <v>#N/A</v>
      </c>
      <c r="G559" s="83"/>
      <c r="H559" s="69" t="e">
        <f>INDEX('Equip Group &amp; Type ref'!$F:$H,MATCH(F559,'Equip Group &amp; Type ref'!$F:$F,0),MATCH(A559,'Equip Group &amp; Type ref'!$2:$2,0))</f>
        <v>#N/A</v>
      </c>
      <c r="I559" s="70" t="e">
        <f>VLOOKUP(F559,'Equip Group &amp; Type ref'!F:H,6,FALSE)</f>
        <v>#N/A</v>
      </c>
      <c r="J559" s="71" t="e">
        <f>CONCATENATE(D559,":",VLOOKUP(F559,'Equip Group &amp; Type ref'!F:G,2,FALSE),":",$W559)</f>
        <v>#N/A</v>
      </c>
      <c r="K559" s="84" t="e">
        <f t="shared" si="21"/>
        <v>#N/A</v>
      </c>
      <c r="L559" s="70" t="e">
        <f>INDEX('MFR_List ref'!$A:$A,MATCH($Z559,'MFR_List ref'!$B:$B,0))</f>
        <v>#N/A</v>
      </c>
      <c r="M559" s="76" t="e">
        <f t="shared" si="20"/>
        <v>#N/A</v>
      </c>
      <c r="N559" s="78"/>
      <c r="O559" s="85"/>
      <c r="P559" s="86"/>
      <c r="Q559" s="74"/>
      <c r="R559" s="35"/>
      <c r="S559" s="36"/>
      <c r="T559" s="98"/>
      <c r="U559" s="37"/>
      <c r="V559" s="37"/>
      <c r="W559" s="38"/>
      <c r="X559" s="38"/>
      <c r="Y559" s="38"/>
      <c r="Z559" s="35"/>
      <c r="AA559" s="40"/>
      <c r="AB559" s="41"/>
      <c r="AC559" s="42"/>
      <c r="AD559" s="34"/>
      <c r="AE559" s="39"/>
      <c r="AF559" s="39"/>
      <c r="AG559" s="39"/>
      <c r="AH559" s="34"/>
      <c r="AI559" s="39"/>
      <c r="AJ559" s="39"/>
      <c r="AK559" s="43"/>
      <c r="AL559" s="38"/>
      <c r="AM559" s="40"/>
      <c r="AN559" s="40"/>
      <c r="AO559" s="40"/>
      <c r="AP559" s="40"/>
      <c r="AQ559" s="39"/>
      <c r="AR559" s="39"/>
      <c r="AS559" s="39"/>
      <c r="AT559" s="39"/>
      <c r="AU559" s="39"/>
    </row>
    <row r="560" spans="1:47" s="26" customFormat="1" ht="39" customHeight="1" x14ac:dyDescent="0.25">
      <c r="A560" s="65" t="e">
        <f>VLOOKUP(D560,'Active-Bldg List ref'!$A:$E,4,FALSE)</f>
        <v>#N/A</v>
      </c>
      <c r="B560" s="65" t="e">
        <f>VLOOKUP(D560,'Active-Bldg List ref'!$A:$E,5,FALSE)</f>
        <v>#N/A</v>
      </c>
      <c r="C560" s="65" t="e">
        <f>VLOOKUP(D560,'Active-Bldg List ref'!$A:$B,2,FALSE)</f>
        <v>#N/A</v>
      </c>
      <c r="D560" s="65" t="e">
        <f>INDEX('Active-Bldg List ref'!$A:$A,MATCH(R560,'Active-Bldg List ref'!$C:$C,0))</f>
        <v>#N/A</v>
      </c>
      <c r="E560" s="65" t="e">
        <f>INDEX('Equip Group &amp; Type ref'!D:D,MATCH(U560,'Equip Group &amp; Type ref'!E:E,0))</f>
        <v>#N/A</v>
      </c>
      <c r="F560" s="66" t="e">
        <f>INDEX('Equip Group &amp; Type ref'!F:F,MATCH(V560,'Equip Group &amp; Type ref'!G:G,0))</f>
        <v>#N/A</v>
      </c>
      <c r="G560" s="83"/>
      <c r="H560" s="69" t="e">
        <f>INDEX('Equip Group &amp; Type ref'!$F:$H,MATCH(F560,'Equip Group &amp; Type ref'!$F:$F,0),MATCH(A560,'Equip Group &amp; Type ref'!$2:$2,0))</f>
        <v>#N/A</v>
      </c>
      <c r="I560" s="70" t="e">
        <f>VLOOKUP(F560,'Equip Group &amp; Type ref'!F:H,6,FALSE)</f>
        <v>#N/A</v>
      </c>
      <c r="J560" s="71" t="e">
        <f>CONCATENATE(D560,":",VLOOKUP(F560,'Equip Group &amp; Type ref'!F:G,2,FALSE),":",$W560)</f>
        <v>#N/A</v>
      </c>
      <c r="K560" s="84" t="e">
        <f t="shared" si="21"/>
        <v>#N/A</v>
      </c>
      <c r="L560" s="70" t="e">
        <f>INDEX('MFR_List ref'!$A:$A,MATCH($Z560,'MFR_List ref'!$B:$B,0))</f>
        <v>#N/A</v>
      </c>
      <c r="M560" s="76" t="e">
        <f t="shared" si="20"/>
        <v>#N/A</v>
      </c>
      <c r="N560" s="78"/>
      <c r="O560" s="85"/>
      <c r="P560" s="86"/>
      <c r="Q560" s="74"/>
      <c r="R560" s="35"/>
      <c r="S560" s="36"/>
      <c r="T560" s="98"/>
      <c r="U560" s="37"/>
      <c r="V560" s="37"/>
      <c r="W560" s="38"/>
      <c r="X560" s="38"/>
      <c r="Y560" s="38"/>
      <c r="Z560" s="35"/>
      <c r="AA560" s="40"/>
      <c r="AB560" s="41"/>
      <c r="AC560" s="42"/>
      <c r="AD560" s="34"/>
      <c r="AE560" s="39"/>
      <c r="AF560" s="39"/>
      <c r="AG560" s="39"/>
      <c r="AH560" s="34"/>
      <c r="AI560" s="39"/>
      <c r="AJ560" s="39"/>
      <c r="AK560" s="43"/>
      <c r="AL560" s="38"/>
      <c r="AM560" s="40"/>
      <c r="AN560" s="40"/>
      <c r="AO560" s="40"/>
      <c r="AP560" s="40"/>
      <c r="AQ560" s="39"/>
      <c r="AR560" s="39"/>
      <c r="AS560" s="39"/>
      <c r="AT560" s="39"/>
      <c r="AU560" s="39"/>
    </row>
    <row r="561" spans="1:47" s="26" customFormat="1" ht="39" customHeight="1" x14ac:dyDescent="0.25">
      <c r="A561" s="65" t="e">
        <f>VLOOKUP(D561,'Active-Bldg List ref'!$A:$E,4,FALSE)</f>
        <v>#N/A</v>
      </c>
      <c r="B561" s="65" t="e">
        <f>VLOOKUP(D561,'Active-Bldg List ref'!$A:$E,5,FALSE)</f>
        <v>#N/A</v>
      </c>
      <c r="C561" s="65" t="e">
        <f>VLOOKUP(D561,'Active-Bldg List ref'!$A:$B,2,FALSE)</f>
        <v>#N/A</v>
      </c>
      <c r="D561" s="65" t="e">
        <f>INDEX('Active-Bldg List ref'!$A:$A,MATCH(R561,'Active-Bldg List ref'!$C:$C,0))</f>
        <v>#N/A</v>
      </c>
      <c r="E561" s="65" t="e">
        <f>INDEX('Equip Group &amp; Type ref'!D:D,MATCH(U561,'Equip Group &amp; Type ref'!E:E,0))</f>
        <v>#N/A</v>
      </c>
      <c r="F561" s="66" t="e">
        <f>INDEX('Equip Group &amp; Type ref'!F:F,MATCH(V561,'Equip Group &amp; Type ref'!G:G,0))</f>
        <v>#N/A</v>
      </c>
      <c r="G561" s="83"/>
      <c r="H561" s="69" t="e">
        <f>INDEX('Equip Group &amp; Type ref'!$F:$H,MATCH(F561,'Equip Group &amp; Type ref'!$F:$F,0),MATCH(A561,'Equip Group &amp; Type ref'!$2:$2,0))</f>
        <v>#N/A</v>
      </c>
      <c r="I561" s="70" t="e">
        <f>VLOOKUP(F561,'Equip Group &amp; Type ref'!F:H,6,FALSE)</f>
        <v>#N/A</v>
      </c>
      <c r="J561" s="71" t="e">
        <f>CONCATENATE(D561,":",VLOOKUP(F561,'Equip Group &amp; Type ref'!F:G,2,FALSE),":",$W561)</f>
        <v>#N/A</v>
      </c>
      <c r="K561" s="84" t="e">
        <f t="shared" si="21"/>
        <v>#N/A</v>
      </c>
      <c r="L561" s="70" t="e">
        <f>INDEX('MFR_List ref'!$A:$A,MATCH($Z561,'MFR_List ref'!$B:$B,0))</f>
        <v>#N/A</v>
      </c>
      <c r="M561" s="76" t="e">
        <f t="shared" si="20"/>
        <v>#N/A</v>
      </c>
      <c r="N561" s="78"/>
      <c r="O561" s="85"/>
      <c r="P561" s="86"/>
      <c r="Q561" s="74"/>
      <c r="R561" s="35"/>
      <c r="S561" s="36"/>
      <c r="T561" s="98"/>
      <c r="U561" s="37"/>
      <c r="V561" s="37"/>
      <c r="W561" s="38"/>
      <c r="X561" s="38"/>
      <c r="Y561" s="38"/>
      <c r="Z561" s="35"/>
      <c r="AA561" s="40"/>
      <c r="AB561" s="41"/>
      <c r="AC561" s="42"/>
      <c r="AD561" s="34"/>
      <c r="AE561" s="39"/>
      <c r="AF561" s="39"/>
      <c r="AG561" s="39"/>
      <c r="AH561" s="34"/>
      <c r="AI561" s="39"/>
      <c r="AJ561" s="39"/>
      <c r="AK561" s="43"/>
      <c r="AL561" s="38"/>
      <c r="AM561" s="40"/>
      <c r="AN561" s="40"/>
      <c r="AO561" s="40"/>
      <c r="AP561" s="40"/>
      <c r="AQ561" s="39"/>
      <c r="AR561" s="39"/>
      <c r="AS561" s="39"/>
      <c r="AT561" s="39"/>
      <c r="AU561" s="39"/>
    </row>
    <row r="562" spans="1:47" s="26" customFormat="1" ht="39" customHeight="1" x14ac:dyDescent="0.25">
      <c r="A562" s="65" t="e">
        <f>VLOOKUP(D562,'Active-Bldg List ref'!$A:$E,4,FALSE)</f>
        <v>#N/A</v>
      </c>
      <c r="B562" s="65" t="e">
        <f>VLOOKUP(D562,'Active-Bldg List ref'!$A:$E,5,FALSE)</f>
        <v>#N/A</v>
      </c>
      <c r="C562" s="65" t="e">
        <f>VLOOKUP(D562,'Active-Bldg List ref'!$A:$B,2,FALSE)</f>
        <v>#N/A</v>
      </c>
      <c r="D562" s="65" t="e">
        <f>INDEX('Active-Bldg List ref'!$A:$A,MATCH(R562,'Active-Bldg List ref'!$C:$C,0))</f>
        <v>#N/A</v>
      </c>
      <c r="E562" s="65" t="e">
        <f>INDEX('Equip Group &amp; Type ref'!D:D,MATCH(U562,'Equip Group &amp; Type ref'!E:E,0))</f>
        <v>#N/A</v>
      </c>
      <c r="F562" s="66" t="e">
        <f>INDEX('Equip Group &amp; Type ref'!F:F,MATCH(V562,'Equip Group &amp; Type ref'!G:G,0))</f>
        <v>#N/A</v>
      </c>
      <c r="G562" s="83"/>
      <c r="H562" s="69" t="e">
        <f>INDEX('Equip Group &amp; Type ref'!$F:$H,MATCH(F562,'Equip Group &amp; Type ref'!$F:$F,0),MATCH(A562,'Equip Group &amp; Type ref'!$2:$2,0))</f>
        <v>#N/A</v>
      </c>
      <c r="I562" s="70" t="e">
        <f>VLOOKUP(F562,'Equip Group &amp; Type ref'!F:H,6,FALSE)</f>
        <v>#N/A</v>
      </c>
      <c r="J562" s="71" t="e">
        <f>CONCATENATE(D562,":",VLOOKUP(F562,'Equip Group &amp; Type ref'!F:G,2,FALSE),":",$W562)</f>
        <v>#N/A</v>
      </c>
      <c r="K562" s="84" t="e">
        <f t="shared" si="21"/>
        <v>#N/A</v>
      </c>
      <c r="L562" s="70" t="e">
        <f>INDEX('MFR_List ref'!$A:$A,MATCH($Z562,'MFR_List ref'!$B:$B,0))</f>
        <v>#N/A</v>
      </c>
      <c r="M562" s="76" t="e">
        <f t="shared" si="20"/>
        <v>#N/A</v>
      </c>
      <c r="N562" s="78"/>
      <c r="O562" s="85"/>
      <c r="P562" s="86"/>
      <c r="Q562" s="74"/>
      <c r="R562" s="35"/>
      <c r="S562" s="36"/>
      <c r="T562" s="98"/>
      <c r="U562" s="37"/>
      <c r="V562" s="37"/>
      <c r="W562" s="38"/>
      <c r="X562" s="38"/>
      <c r="Y562" s="38"/>
      <c r="Z562" s="35"/>
      <c r="AA562" s="40"/>
      <c r="AB562" s="41"/>
      <c r="AC562" s="42"/>
      <c r="AD562" s="34"/>
      <c r="AE562" s="39"/>
      <c r="AF562" s="39"/>
      <c r="AG562" s="39"/>
      <c r="AH562" s="34"/>
      <c r="AI562" s="39"/>
      <c r="AJ562" s="39"/>
      <c r="AK562" s="43"/>
      <c r="AL562" s="38"/>
      <c r="AM562" s="40"/>
      <c r="AN562" s="40"/>
      <c r="AO562" s="40"/>
      <c r="AP562" s="40"/>
      <c r="AQ562" s="39"/>
      <c r="AR562" s="39"/>
      <c r="AS562" s="39"/>
      <c r="AT562" s="39"/>
      <c r="AU562" s="39"/>
    </row>
    <row r="563" spans="1:47" s="26" customFormat="1" ht="39" customHeight="1" x14ac:dyDescent="0.25">
      <c r="A563" s="65" t="e">
        <f>VLOOKUP(D563,'Active-Bldg List ref'!$A:$E,4,FALSE)</f>
        <v>#N/A</v>
      </c>
      <c r="B563" s="65" t="e">
        <f>VLOOKUP(D563,'Active-Bldg List ref'!$A:$E,5,FALSE)</f>
        <v>#N/A</v>
      </c>
      <c r="C563" s="65" t="e">
        <f>VLOOKUP(D563,'Active-Bldg List ref'!$A:$B,2,FALSE)</f>
        <v>#N/A</v>
      </c>
      <c r="D563" s="65" t="e">
        <f>INDEX('Active-Bldg List ref'!$A:$A,MATCH(R563,'Active-Bldg List ref'!$C:$C,0))</f>
        <v>#N/A</v>
      </c>
      <c r="E563" s="65" t="e">
        <f>INDEX('Equip Group &amp; Type ref'!D:D,MATCH(U563,'Equip Group &amp; Type ref'!E:E,0))</f>
        <v>#N/A</v>
      </c>
      <c r="F563" s="66" t="e">
        <f>INDEX('Equip Group &amp; Type ref'!F:F,MATCH(V563,'Equip Group &amp; Type ref'!G:G,0))</f>
        <v>#N/A</v>
      </c>
      <c r="G563" s="83"/>
      <c r="H563" s="69" t="e">
        <f>INDEX('Equip Group &amp; Type ref'!$F:$H,MATCH(F563,'Equip Group &amp; Type ref'!$F:$F,0),MATCH(A563,'Equip Group &amp; Type ref'!$2:$2,0))</f>
        <v>#N/A</v>
      </c>
      <c r="I563" s="70" t="e">
        <f>VLOOKUP(F563,'Equip Group &amp; Type ref'!F:H,6,FALSE)</f>
        <v>#N/A</v>
      </c>
      <c r="J563" s="71" t="e">
        <f>CONCATENATE(D563,":",VLOOKUP(F563,'Equip Group &amp; Type ref'!F:G,2,FALSE),":",$W563)</f>
        <v>#N/A</v>
      </c>
      <c r="K563" s="84" t="e">
        <f t="shared" si="21"/>
        <v>#N/A</v>
      </c>
      <c r="L563" s="70" t="e">
        <f>INDEX('MFR_List ref'!$A:$A,MATCH($Z563,'MFR_List ref'!$B:$B,0))</f>
        <v>#N/A</v>
      </c>
      <c r="M563" s="76" t="e">
        <f t="shared" si="20"/>
        <v>#N/A</v>
      </c>
      <c r="N563" s="78"/>
      <c r="O563" s="85"/>
      <c r="P563" s="86"/>
      <c r="Q563" s="74"/>
      <c r="R563" s="35"/>
      <c r="S563" s="36"/>
      <c r="T563" s="98"/>
      <c r="U563" s="37"/>
      <c r="V563" s="37"/>
      <c r="W563" s="38"/>
      <c r="X563" s="38"/>
      <c r="Y563" s="38"/>
      <c r="Z563" s="35"/>
      <c r="AA563" s="40"/>
      <c r="AB563" s="41"/>
      <c r="AC563" s="42"/>
      <c r="AD563" s="34"/>
      <c r="AE563" s="39"/>
      <c r="AF563" s="39"/>
      <c r="AG563" s="39"/>
      <c r="AH563" s="34"/>
      <c r="AI563" s="39"/>
      <c r="AJ563" s="39"/>
      <c r="AK563" s="43"/>
      <c r="AL563" s="38"/>
      <c r="AM563" s="40"/>
      <c r="AN563" s="40"/>
      <c r="AO563" s="40"/>
      <c r="AP563" s="40"/>
      <c r="AQ563" s="39"/>
      <c r="AR563" s="39"/>
      <c r="AS563" s="39"/>
      <c r="AT563" s="39"/>
      <c r="AU563" s="39"/>
    </row>
    <row r="564" spans="1:47" s="26" customFormat="1" ht="39" customHeight="1" x14ac:dyDescent="0.25">
      <c r="A564" s="65" t="e">
        <f>VLOOKUP(D564,'Active-Bldg List ref'!$A:$E,4,FALSE)</f>
        <v>#N/A</v>
      </c>
      <c r="B564" s="65" t="e">
        <f>VLOOKUP(D564,'Active-Bldg List ref'!$A:$E,5,FALSE)</f>
        <v>#N/A</v>
      </c>
      <c r="C564" s="65" t="e">
        <f>VLOOKUP(D564,'Active-Bldg List ref'!$A:$B,2,FALSE)</f>
        <v>#N/A</v>
      </c>
      <c r="D564" s="65" t="e">
        <f>INDEX('Active-Bldg List ref'!$A:$A,MATCH(R564,'Active-Bldg List ref'!$C:$C,0))</f>
        <v>#N/A</v>
      </c>
      <c r="E564" s="65" t="e">
        <f>INDEX('Equip Group &amp; Type ref'!D:D,MATCH(U564,'Equip Group &amp; Type ref'!E:E,0))</f>
        <v>#N/A</v>
      </c>
      <c r="F564" s="66" t="e">
        <f>INDEX('Equip Group &amp; Type ref'!F:F,MATCH(V564,'Equip Group &amp; Type ref'!G:G,0))</f>
        <v>#N/A</v>
      </c>
      <c r="G564" s="83"/>
      <c r="H564" s="69" t="e">
        <f>INDEX('Equip Group &amp; Type ref'!$F:$H,MATCH(F564,'Equip Group &amp; Type ref'!$F:$F,0),MATCH(A564,'Equip Group &amp; Type ref'!$2:$2,0))</f>
        <v>#N/A</v>
      </c>
      <c r="I564" s="70" t="e">
        <f>VLOOKUP(F564,'Equip Group &amp; Type ref'!F:H,6,FALSE)</f>
        <v>#N/A</v>
      </c>
      <c r="J564" s="71" t="e">
        <f>CONCATENATE(D564,":",VLOOKUP(F564,'Equip Group &amp; Type ref'!F:G,2,FALSE),":",$W564)</f>
        <v>#N/A</v>
      </c>
      <c r="K564" s="84" t="e">
        <f t="shared" si="21"/>
        <v>#N/A</v>
      </c>
      <c r="L564" s="70" t="e">
        <f>INDEX('MFR_List ref'!$A:$A,MATCH($Z564,'MFR_List ref'!$B:$B,0))</f>
        <v>#N/A</v>
      </c>
      <c r="M564" s="76" t="e">
        <f t="shared" si="20"/>
        <v>#N/A</v>
      </c>
      <c r="N564" s="78"/>
      <c r="O564" s="85"/>
      <c r="P564" s="86"/>
      <c r="Q564" s="74"/>
      <c r="R564" s="35"/>
      <c r="S564" s="36"/>
      <c r="T564" s="98"/>
      <c r="U564" s="37"/>
      <c r="V564" s="37"/>
      <c r="W564" s="38"/>
      <c r="X564" s="38"/>
      <c r="Y564" s="38"/>
      <c r="Z564" s="35"/>
      <c r="AA564" s="40"/>
      <c r="AB564" s="41"/>
      <c r="AC564" s="42"/>
      <c r="AD564" s="34"/>
      <c r="AE564" s="39"/>
      <c r="AF564" s="39"/>
      <c r="AG564" s="39"/>
      <c r="AH564" s="34"/>
      <c r="AI564" s="39"/>
      <c r="AJ564" s="39"/>
      <c r="AK564" s="43"/>
      <c r="AL564" s="38"/>
      <c r="AM564" s="40"/>
      <c r="AN564" s="40"/>
      <c r="AO564" s="40"/>
      <c r="AP564" s="40"/>
      <c r="AQ564" s="39"/>
      <c r="AR564" s="39"/>
      <c r="AS564" s="39"/>
      <c r="AT564" s="39"/>
      <c r="AU564" s="39"/>
    </row>
    <row r="565" spans="1:47" s="26" customFormat="1" ht="39" customHeight="1" x14ac:dyDescent="0.25">
      <c r="A565" s="65" t="e">
        <f>VLOOKUP(D565,'Active-Bldg List ref'!$A:$E,4,FALSE)</f>
        <v>#N/A</v>
      </c>
      <c r="B565" s="65" t="e">
        <f>VLOOKUP(D565,'Active-Bldg List ref'!$A:$E,5,FALSE)</f>
        <v>#N/A</v>
      </c>
      <c r="C565" s="65" t="e">
        <f>VLOOKUP(D565,'Active-Bldg List ref'!$A:$B,2,FALSE)</f>
        <v>#N/A</v>
      </c>
      <c r="D565" s="65" t="e">
        <f>INDEX('Active-Bldg List ref'!$A:$A,MATCH(R565,'Active-Bldg List ref'!$C:$C,0))</f>
        <v>#N/A</v>
      </c>
      <c r="E565" s="65" t="e">
        <f>INDEX('Equip Group &amp; Type ref'!D:D,MATCH(U565,'Equip Group &amp; Type ref'!E:E,0))</f>
        <v>#N/A</v>
      </c>
      <c r="F565" s="66" t="e">
        <f>INDEX('Equip Group &amp; Type ref'!F:F,MATCH(V565,'Equip Group &amp; Type ref'!G:G,0))</f>
        <v>#N/A</v>
      </c>
      <c r="G565" s="83"/>
      <c r="H565" s="69" t="e">
        <f>INDEX('Equip Group &amp; Type ref'!$F:$H,MATCH(F565,'Equip Group &amp; Type ref'!$F:$F,0),MATCH(A565,'Equip Group &amp; Type ref'!$2:$2,0))</f>
        <v>#N/A</v>
      </c>
      <c r="I565" s="70" t="e">
        <f>VLOOKUP(F565,'Equip Group &amp; Type ref'!F:H,6,FALSE)</f>
        <v>#N/A</v>
      </c>
      <c r="J565" s="71" t="e">
        <f>CONCATENATE(D565,":",VLOOKUP(F565,'Equip Group &amp; Type ref'!F:G,2,FALSE),":",$W565)</f>
        <v>#N/A</v>
      </c>
      <c r="K565" s="84" t="e">
        <f t="shared" si="21"/>
        <v>#N/A</v>
      </c>
      <c r="L565" s="70" t="e">
        <f>INDEX('MFR_List ref'!$A:$A,MATCH($Z565,'MFR_List ref'!$B:$B,0))</f>
        <v>#N/A</v>
      </c>
      <c r="M565" s="76" t="e">
        <f t="shared" si="20"/>
        <v>#N/A</v>
      </c>
      <c r="N565" s="78"/>
      <c r="O565" s="85"/>
      <c r="P565" s="86"/>
      <c r="Q565" s="74"/>
      <c r="R565" s="35"/>
      <c r="S565" s="36"/>
      <c r="T565" s="98"/>
      <c r="U565" s="37"/>
      <c r="V565" s="37"/>
      <c r="W565" s="38"/>
      <c r="X565" s="38"/>
      <c r="Y565" s="38"/>
      <c r="Z565" s="35"/>
      <c r="AA565" s="40"/>
      <c r="AB565" s="41"/>
      <c r="AC565" s="42"/>
      <c r="AD565" s="34"/>
      <c r="AE565" s="39"/>
      <c r="AF565" s="39"/>
      <c r="AG565" s="39"/>
      <c r="AH565" s="34"/>
      <c r="AI565" s="39"/>
      <c r="AJ565" s="39"/>
      <c r="AK565" s="43"/>
      <c r="AL565" s="38"/>
      <c r="AM565" s="40"/>
      <c r="AN565" s="40"/>
      <c r="AO565" s="40"/>
      <c r="AP565" s="40"/>
      <c r="AQ565" s="39"/>
      <c r="AR565" s="39"/>
      <c r="AS565" s="39"/>
      <c r="AT565" s="39"/>
      <c r="AU565" s="39"/>
    </row>
    <row r="566" spans="1:47" s="26" customFormat="1" ht="39" customHeight="1" x14ac:dyDescent="0.25">
      <c r="A566" s="65" t="e">
        <f>VLOOKUP(D566,'Active-Bldg List ref'!$A:$E,4,FALSE)</f>
        <v>#N/A</v>
      </c>
      <c r="B566" s="65" t="e">
        <f>VLOOKUP(D566,'Active-Bldg List ref'!$A:$E,5,FALSE)</f>
        <v>#N/A</v>
      </c>
      <c r="C566" s="65" t="e">
        <f>VLOOKUP(D566,'Active-Bldg List ref'!$A:$B,2,FALSE)</f>
        <v>#N/A</v>
      </c>
      <c r="D566" s="65" t="e">
        <f>INDEX('Active-Bldg List ref'!$A:$A,MATCH(R566,'Active-Bldg List ref'!$C:$C,0))</f>
        <v>#N/A</v>
      </c>
      <c r="E566" s="65" t="e">
        <f>INDEX('Equip Group &amp; Type ref'!D:D,MATCH(U566,'Equip Group &amp; Type ref'!E:E,0))</f>
        <v>#N/A</v>
      </c>
      <c r="F566" s="66" t="e">
        <f>INDEX('Equip Group &amp; Type ref'!F:F,MATCH(V566,'Equip Group &amp; Type ref'!G:G,0))</f>
        <v>#N/A</v>
      </c>
      <c r="G566" s="83"/>
      <c r="H566" s="69" t="e">
        <f>INDEX('Equip Group &amp; Type ref'!$F:$H,MATCH(F566,'Equip Group &amp; Type ref'!$F:$F,0),MATCH(A566,'Equip Group &amp; Type ref'!$2:$2,0))</f>
        <v>#N/A</v>
      </c>
      <c r="I566" s="70" t="e">
        <f>VLOOKUP(F566,'Equip Group &amp; Type ref'!F:H,6,FALSE)</f>
        <v>#N/A</v>
      </c>
      <c r="J566" s="71" t="e">
        <f>CONCATENATE(D566,":",VLOOKUP(F566,'Equip Group &amp; Type ref'!F:G,2,FALSE),":",$W566)</f>
        <v>#N/A</v>
      </c>
      <c r="K566" s="84" t="e">
        <f t="shared" si="21"/>
        <v>#N/A</v>
      </c>
      <c r="L566" s="70" t="e">
        <f>INDEX('MFR_List ref'!$A:$A,MATCH($Z566,'MFR_List ref'!$B:$B,0))</f>
        <v>#N/A</v>
      </c>
      <c r="M566" s="76" t="e">
        <f t="shared" si="20"/>
        <v>#N/A</v>
      </c>
      <c r="N566" s="78"/>
      <c r="O566" s="85"/>
      <c r="P566" s="86"/>
      <c r="Q566" s="74"/>
      <c r="R566" s="35"/>
      <c r="S566" s="36"/>
      <c r="T566" s="98"/>
      <c r="U566" s="37"/>
      <c r="V566" s="37"/>
      <c r="W566" s="38"/>
      <c r="X566" s="38"/>
      <c r="Y566" s="38"/>
      <c r="Z566" s="35"/>
      <c r="AA566" s="40"/>
      <c r="AB566" s="41"/>
      <c r="AC566" s="42"/>
      <c r="AD566" s="34"/>
      <c r="AE566" s="39"/>
      <c r="AF566" s="39"/>
      <c r="AG566" s="39"/>
      <c r="AH566" s="34"/>
      <c r="AI566" s="39"/>
      <c r="AJ566" s="39"/>
      <c r="AK566" s="43"/>
      <c r="AL566" s="38"/>
      <c r="AM566" s="40"/>
      <c r="AN566" s="40"/>
      <c r="AO566" s="40"/>
      <c r="AP566" s="40"/>
      <c r="AQ566" s="39"/>
      <c r="AR566" s="39"/>
      <c r="AS566" s="39"/>
      <c r="AT566" s="39"/>
      <c r="AU566" s="39"/>
    </row>
    <row r="567" spans="1:47" s="26" customFormat="1" ht="39" customHeight="1" x14ac:dyDescent="0.25">
      <c r="A567" s="65" t="e">
        <f>VLOOKUP(D567,'Active-Bldg List ref'!$A:$E,4,FALSE)</f>
        <v>#N/A</v>
      </c>
      <c r="B567" s="65" t="e">
        <f>VLOOKUP(D567,'Active-Bldg List ref'!$A:$E,5,FALSE)</f>
        <v>#N/A</v>
      </c>
      <c r="C567" s="65" t="e">
        <f>VLOOKUP(D567,'Active-Bldg List ref'!$A:$B,2,FALSE)</f>
        <v>#N/A</v>
      </c>
      <c r="D567" s="65" t="e">
        <f>INDEX('Active-Bldg List ref'!$A:$A,MATCH(R567,'Active-Bldg List ref'!$C:$C,0))</f>
        <v>#N/A</v>
      </c>
      <c r="E567" s="65" t="e">
        <f>INDEX('Equip Group &amp; Type ref'!D:D,MATCH(U567,'Equip Group &amp; Type ref'!E:E,0))</f>
        <v>#N/A</v>
      </c>
      <c r="F567" s="66" t="e">
        <f>INDEX('Equip Group &amp; Type ref'!F:F,MATCH(V567,'Equip Group &amp; Type ref'!G:G,0))</f>
        <v>#N/A</v>
      </c>
      <c r="G567" s="83"/>
      <c r="H567" s="69" t="e">
        <f>INDEX('Equip Group &amp; Type ref'!$F:$H,MATCH(F567,'Equip Group &amp; Type ref'!$F:$F,0),MATCH(A567,'Equip Group &amp; Type ref'!$2:$2,0))</f>
        <v>#N/A</v>
      </c>
      <c r="I567" s="70" t="e">
        <f>VLOOKUP(F567,'Equip Group &amp; Type ref'!F:H,6,FALSE)</f>
        <v>#N/A</v>
      </c>
      <c r="J567" s="71" t="e">
        <f>CONCATENATE(D567,":",VLOOKUP(F567,'Equip Group &amp; Type ref'!F:G,2,FALSE),":",$W567)</f>
        <v>#N/A</v>
      </c>
      <c r="K567" s="84" t="e">
        <f t="shared" si="21"/>
        <v>#N/A</v>
      </c>
      <c r="L567" s="70" t="e">
        <f>INDEX('MFR_List ref'!$A:$A,MATCH($Z567,'MFR_List ref'!$B:$B,0))</f>
        <v>#N/A</v>
      </c>
      <c r="M567" s="76" t="e">
        <f t="shared" si="20"/>
        <v>#N/A</v>
      </c>
      <c r="N567" s="78"/>
      <c r="O567" s="85"/>
      <c r="P567" s="86"/>
      <c r="Q567" s="74"/>
      <c r="R567" s="35"/>
      <c r="S567" s="36"/>
      <c r="T567" s="98"/>
      <c r="U567" s="37"/>
      <c r="V567" s="37"/>
      <c r="W567" s="38"/>
      <c r="X567" s="38"/>
      <c r="Y567" s="38"/>
      <c r="Z567" s="35"/>
      <c r="AA567" s="40"/>
      <c r="AB567" s="41"/>
      <c r="AC567" s="42"/>
      <c r="AD567" s="34"/>
      <c r="AE567" s="39"/>
      <c r="AF567" s="39"/>
      <c r="AG567" s="39"/>
      <c r="AH567" s="34"/>
      <c r="AI567" s="39"/>
      <c r="AJ567" s="39"/>
      <c r="AK567" s="43"/>
      <c r="AL567" s="38"/>
      <c r="AM567" s="40"/>
      <c r="AN567" s="40"/>
      <c r="AO567" s="40"/>
      <c r="AP567" s="40"/>
      <c r="AQ567" s="39"/>
      <c r="AR567" s="39"/>
      <c r="AS567" s="39"/>
      <c r="AT567" s="39"/>
      <c r="AU567" s="39"/>
    </row>
    <row r="568" spans="1:47" s="26" customFormat="1" ht="39" customHeight="1" x14ac:dyDescent="0.25">
      <c r="A568" s="65" t="e">
        <f>VLOOKUP(D568,'Active-Bldg List ref'!$A:$E,4,FALSE)</f>
        <v>#N/A</v>
      </c>
      <c r="B568" s="65" t="e">
        <f>VLOOKUP(D568,'Active-Bldg List ref'!$A:$E,5,FALSE)</f>
        <v>#N/A</v>
      </c>
      <c r="C568" s="65" t="e">
        <f>VLOOKUP(D568,'Active-Bldg List ref'!$A:$B,2,FALSE)</f>
        <v>#N/A</v>
      </c>
      <c r="D568" s="65" t="e">
        <f>INDEX('Active-Bldg List ref'!$A:$A,MATCH(R568,'Active-Bldg List ref'!$C:$C,0))</f>
        <v>#N/A</v>
      </c>
      <c r="E568" s="65" t="e">
        <f>INDEX('Equip Group &amp; Type ref'!D:D,MATCH(U568,'Equip Group &amp; Type ref'!E:E,0))</f>
        <v>#N/A</v>
      </c>
      <c r="F568" s="66" t="e">
        <f>INDEX('Equip Group &amp; Type ref'!F:F,MATCH(V568,'Equip Group &amp; Type ref'!G:G,0))</f>
        <v>#N/A</v>
      </c>
      <c r="G568" s="83"/>
      <c r="H568" s="69" t="e">
        <f>INDEX('Equip Group &amp; Type ref'!$F:$H,MATCH(F568,'Equip Group &amp; Type ref'!$F:$F,0),MATCH(A568,'Equip Group &amp; Type ref'!$2:$2,0))</f>
        <v>#N/A</v>
      </c>
      <c r="I568" s="70" t="e">
        <f>VLOOKUP(F568,'Equip Group &amp; Type ref'!F:H,6,FALSE)</f>
        <v>#N/A</v>
      </c>
      <c r="J568" s="71" t="e">
        <f>CONCATENATE(D568,":",VLOOKUP(F568,'Equip Group &amp; Type ref'!F:G,2,FALSE),":",$W568)</f>
        <v>#N/A</v>
      </c>
      <c r="K568" s="84" t="e">
        <f t="shared" si="21"/>
        <v>#N/A</v>
      </c>
      <c r="L568" s="70" t="e">
        <f>INDEX('MFR_List ref'!$A:$A,MATCH($Z568,'MFR_List ref'!$B:$B,0))</f>
        <v>#N/A</v>
      </c>
      <c r="M568" s="76" t="e">
        <f t="shared" si="20"/>
        <v>#N/A</v>
      </c>
      <c r="N568" s="78"/>
      <c r="O568" s="85"/>
      <c r="P568" s="86"/>
      <c r="Q568" s="74"/>
      <c r="R568" s="35"/>
      <c r="S568" s="36"/>
      <c r="T568" s="98"/>
      <c r="U568" s="37"/>
      <c r="V568" s="37"/>
      <c r="W568" s="38"/>
      <c r="X568" s="38"/>
      <c r="Y568" s="38"/>
      <c r="Z568" s="35"/>
      <c r="AA568" s="40"/>
      <c r="AB568" s="41"/>
      <c r="AC568" s="42"/>
      <c r="AD568" s="34"/>
      <c r="AE568" s="39"/>
      <c r="AF568" s="39"/>
      <c r="AG568" s="39"/>
      <c r="AH568" s="34"/>
      <c r="AI568" s="39"/>
      <c r="AJ568" s="39"/>
      <c r="AK568" s="43"/>
      <c r="AL568" s="38"/>
      <c r="AM568" s="40"/>
      <c r="AN568" s="40"/>
      <c r="AO568" s="40"/>
      <c r="AP568" s="40"/>
      <c r="AQ568" s="39"/>
      <c r="AR568" s="39"/>
      <c r="AS568" s="39"/>
      <c r="AT568" s="39"/>
      <c r="AU568" s="39"/>
    </row>
    <row r="569" spans="1:47" s="26" customFormat="1" ht="39" customHeight="1" x14ac:dyDescent="0.25">
      <c r="A569" s="65" t="e">
        <f>VLOOKUP(D569,'Active-Bldg List ref'!$A:$E,4,FALSE)</f>
        <v>#N/A</v>
      </c>
      <c r="B569" s="65" t="e">
        <f>VLOOKUP(D569,'Active-Bldg List ref'!$A:$E,5,FALSE)</f>
        <v>#N/A</v>
      </c>
      <c r="C569" s="65" t="e">
        <f>VLOOKUP(D569,'Active-Bldg List ref'!$A:$B,2,FALSE)</f>
        <v>#N/A</v>
      </c>
      <c r="D569" s="65" t="e">
        <f>INDEX('Active-Bldg List ref'!$A:$A,MATCH(R569,'Active-Bldg List ref'!$C:$C,0))</f>
        <v>#N/A</v>
      </c>
      <c r="E569" s="65" t="e">
        <f>INDEX('Equip Group &amp; Type ref'!D:D,MATCH(U569,'Equip Group &amp; Type ref'!E:E,0))</f>
        <v>#N/A</v>
      </c>
      <c r="F569" s="66" t="e">
        <f>INDEX('Equip Group &amp; Type ref'!F:F,MATCH(V569,'Equip Group &amp; Type ref'!G:G,0))</f>
        <v>#N/A</v>
      </c>
      <c r="G569" s="83"/>
      <c r="H569" s="69" t="e">
        <f>INDEX('Equip Group &amp; Type ref'!$F:$H,MATCH(F569,'Equip Group &amp; Type ref'!$F:$F,0),MATCH(A569,'Equip Group &amp; Type ref'!$2:$2,0))</f>
        <v>#N/A</v>
      </c>
      <c r="I569" s="70" t="e">
        <f>VLOOKUP(F569,'Equip Group &amp; Type ref'!F:H,6,FALSE)</f>
        <v>#N/A</v>
      </c>
      <c r="J569" s="71" t="e">
        <f>CONCATENATE(D569,":",VLOOKUP(F569,'Equip Group &amp; Type ref'!F:G,2,FALSE),":",$W569)</f>
        <v>#N/A</v>
      </c>
      <c r="K569" s="84" t="e">
        <f t="shared" si="21"/>
        <v>#N/A</v>
      </c>
      <c r="L569" s="70" t="e">
        <f>INDEX('MFR_List ref'!$A:$A,MATCH($Z569,'MFR_List ref'!$B:$B,0))</f>
        <v>#N/A</v>
      </c>
      <c r="M569" s="76" t="e">
        <f t="shared" si="20"/>
        <v>#N/A</v>
      </c>
      <c r="N569" s="78"/>
      <c r="O569" s="85"/>
      <c r="P569" s="86"/>
      <c r="Q569" s="74"/>
      <c r="R569" s="35"/>
      <c r="S569" s="36"/>
      <c r="T569" s="98"/>
      <c r="U569" s="37"/>
      <c r="V569" s="37"/>
      <c r="W569" s="38"/>
      <c r="X569" s="38"/>
      <c r="Y569" s="38"/>
      <c r="Z569" s="35"/>
      <c r="AA569" s="40"/>
      <c r="AB569" s="41"/>
      <c r="AC569" s="42"/>
      <c r="AD569" s="34"/>
      <c r="AE569" s="39"/>
      <c r="AF569" s="39"/>
      <c r="AG569" s="39"/>
      <c r="AH569" s="34"/>
      <c r="AI569" s="39"/>
      <c r="AJ569" s="39"/>
      <c r="AK569" s="43"/>
      <c r="AL569" s="38"/>
      <c r="AM569" s="40"/>
      <c r="AN569" s="40"/>
      <c r="AO569" s="40"/>
      <c r="AP569" s="40"/>
      <c r="AQ569" s="39"/>
      <c r="AR569" s="39"/>
      <c r="AS569" s="39"/>
      <c r="AT569" s="39"/>
      <c r="AU569" s="39"/>
    </row>
    <row r="570" spans="1:47" s="26" customFormat="1" ht="39" customHeight="1" x14ac:dyDescent="0.25">
      <c r="A570" s="65" t="e">
        <f>VLOOKUP(D570,'Active-Bldg List ref'!$A:$E,4,FALSE)</f>
        <v>#N/A</v>
      </c>
      <c r="B570" s="65" t="e">
        <f>VLOOKUP(D570,'Active-Bldg List ref'!$A:$E,5,FALSE)</f>
        <v>#N/A</v>
      </c>
      <c r="C570" s="65" t="e">
        <f>VLOOKUP(D570,'Active-Bldg List ref'!$A:$B,2,FALSE)</f>
        <v>#N/A</v>
      </c>
      <c r="D570" s="65" t="e">
        <f>INDEX('Active-Bldg List ref'!$A:$A,MATCH(R570,'Active-Bldg List ref'!$C:$C,0))</f>
        <v>#N/A</v>
      </c>
      <c r="E570" s="65" t="e">
        <f>INDEX('Equip Group &amp; Type ref'!D:D,MATCH(U570,'Equip Group &amp; Type ref'!E:E,0))</f>
        <v>#N/A</v>
      </c>
      <c r="F570" s="66" t="e">
        <f>INDEX('Equip Group &amp; Type ref'!F:F,MATCH(V570,'Equip Group &amp; Type ref'!G:G,0))</f>
        <v>#N/A</v>
      </c>
      <c r="G570" s="83"/>
      <c r="H570" s="69" t="e">
        <f>INDEX('Equip Group &amp; Type ref'!$F:$H,MATCH(F570,'Equip Group &amp; Type ref'!$F:$F,0),MATCH(A570,'Equip Group &amp; Type ref'!$2:$2,0))</f>
        <v>#N/A</v>
      </c>
      <c r="I570" s="70" t="e">
        <f>VLOOKUP(F570,'Equip Group &amp; Type ref'!F:H,6,FALSE)</f>
        <v>#N/A</v>
      </c>
      <c r="J570" s="71" t="e">
        <f>CONCATENATE(D570,":",VLOOKUP(F570,'Equip Group &amp; Type ref'!F:G,2,FALSE),":",$W570)</f>
        <v>#N/A</v>
      </c>
      <c r="K570" s="84" t="e">
        <f t="shared" si="21"/>
        <v>#N/A</v>
      </c>
      <c r="L570" s="70" t="e">
        <f>INDEX('MFR_List ref'!$A:$A,MATCH($Z570,'MFR_List ref'!$B:$B,0))</f>
        <v>#N/A</v>
      </c>
      <c r="M570" s="76" t="e">
        <f t="shared" si="20"/>
        <v>#N/A</v>
      </c>
      <c r="N570" s="78"/>
      <c r="O570" s="85"/>
      <c r="P570" s="86"/>
      <c r="Q570" s="74"/>
      <c r="R570" s="35"/>
      <c r="S570" s="36"/>
      <c r="T570" s="98"/>
      <c r="U570" s="37"/>
      <c r="V570" s="37"/>
      <c r="W570" s="38"/>
      <c r="X570" s="38"/>
      <c r="Y570" s="38"/>
      <c r="Z570" s="35"/>
      <c r="AA570" s="40"/>
      <c r="AB570" s="41"/>
      <c r="AC570" s="42"/>
      <c r="AD570" s="34"/>
      <c r="AE570" s="39"/>
      <c r="AF570" s="39"/>
      <c r="AG570" s="39"/>
      <c r="AH570" s="34"/>
      <c r="AI570" s="39"/>
      <c r="AJ570" s="39"/>
      <c r="AK570" s="43"/>
      <c r="AL570" s="38"/>
      <c r="AM570" s="40"/>
      <c r="AN570" s="40"/>
      <c r="AO570" s="40"/>
      <c r="AP570" s="40"/>
      <c r="AQ570" s="39"/>
      <c r="AR570" s="39"/>
      <c r="AS570" s="39"/>
      <c r="AT570" s="39"/>
      <c r="AU570" s="39"/>
    </row>
    <row r="571" spans="1:47" s="26" customFormat="1" ht="39" customHeight="1" x14ac:dyDescent="0.25">
      <c r="A571" s="65" t="e">
        <f>VLOOKUP(D571,'Active-Bldg List ref'!$A:$E,4,FALSE)</f>
        <v>#N/A</v>
      </c>
      <c r="B571" s="65" t="e">
        <f>VLOOKUP(D571,'Active-Bldg List ref'!$A:$E,5,FALSE)</f>
        <v>#N/A</v>
      </c>
      <c r="C571" s="65" t="e">
        <f>VLOOKUP(D571,'Active-Bldg List ref'!$A:$B,2,FALSE)</f>
        <v>#N/A</v>
      </c>
      <c r="D571" s="65" t="e">
        <f>INDEX('Active-Bldg List ref'!$A:$A,MATCH(R571,'Active-Bldg List ref'!$C:$C,0))</f>
        <v>#N/A</v>
      </c>
      <c r="E571" s="65" t="e">
        <f>INDEX('Equip Group &amp; Type ref'!D:D,MATCH(U571,'Equip Group &amp; Type ref'!E:E,0))</f>
        <v>#N/A</v>
      </c>
      <c r="F571" s="66" t="e">
        <f>INDEX('Equip Group &amp; Type ref'!F:F,MATCH(V571,'Equip Group &amp; Type ref'!G:G,0))</f>
        <v>#N/A</v>
      </c>
      <c r="G571" s="83"/>
      <c r="H571" s="69" t="e">
        <f>INDEX('Equip Group &amp; Type ref'!$F:$H,MATCH(F571,'Equip Group &amp; Type ref'!$F:$F,0),MATCH(A571,'Equip Group &amp; Type ref'!$2:$2,0))</f>
        <v>#N/A</v>
      </c>
      <c r="I571" s="70" t="e">
        <f>VLOOKUP(F571,'Equip Group &amp; Type ref'!F:H,6,FALSE)</f>
        <v>#N/A</v>
      </c>
      <c r="J571" s="71" t="e">
        <f>CONCATENATE(D571,":",VLOOKUP(F571,'Equip Group &amp; Type ref'!F:G,2,FALSE),":",$W571)</f>
        <v>#N/A</v>
      </c>
      <c r="K571" s="84" t="e">
        <f t="shared" si="21"/>
        <v>#N/A</v>
      </c>
      <c r="L571" s="70" t="e">
        <f>INDEX('MFR_List ref'!$A:$A,MATCH($Z571,'MFR_List ref'!$B:$B,0))</f>
        <v>#N/A</v>
      </c>
      <c r="M571" s="76" t="e">
        <f t="shared" si="20"/>
        <v>#N/A</v>
      </c>
      <c r="N571" s="78"/>
      <c r="O571" s="85"/>
      <c r="P571" s="86"/>
      <c r="Q571" s="74"/>
      <c r="R571" s="35"/>
      <c r="S571" s="36"/>
      <c r="T571" s="98"/>
      <c r="U571" s="37"/>
      <c r="V571" s="37"/>
      <c r="W571" s="38"/>
      <c r="X571" s="38"/>
      <c r="Y571" s="38"/>
      <c r="Z571" s="35"/>
      <c r="AA571" s="40"/>
      <c r="AB571" s="41"/>
      <c r="AC571" s="42"/>
      <c r="AD571" s="34"/>
      <c r="AE571" s="39"/>
      <c r="AF571" s="39"/>
      <c r="AG571" s="39"/>
      <c r="AH571" s="34"/>
      <c r="AI571" s="39"/>
      <c r="AJ571" s="39"/>
      <c r="AK571" s="43"/>
      <c r="AL571" s="38"/>
      <c r="AM571" s="40"/>
      <c r="AN571" s="40"/>
      <c r="AO571" s="40"/>
      <c r="AP571" s="40"/>
      <c r="AQ571" s="39"/>
      <c r="AR571" s="39"/>
      <c r="AS571" s="39"/>
      <c r="AT571" s="39"/>
      <c r="AU571" s="39"/>
    </row>
    <row r="572" spans="1:47" s="26" customFormat="1" ht="39" customHeight="1" x14ac:dyDescent="0.25">
      <c r="A572" s="65" t="e">
        <f>VLOOKUP(D572,'Active-Bldg List ref'!$A:$E,4,FALSE)</f>
        <v>#N/A</v>
      </c>
      <c r="B572" s="65" t="e">
        <f>VLOOKUP(D572,'Active-Bldg List ref'!$A:$E,5,FALSE)</f>
        <v>#N/A</v>
      </c>
      <c r="C572" s="65" t="e">
        <f>VLOOKUP(D572,'Active-Bldg List ref'!$A:$B,2,FALSE)</f>
        <v>#N/A</v>
      </c>
      <c r="D572" s="65" t="e">
        <f>INDEX('Active-Bldg List ref'!$A:$A,MATCH(R572,'Active-Bldg List ref'!$C:$C,0))</f>
        <v>#N/A</v>
      </c>
      <c r="E572" s="65" t="e">
        <f>INDEX('Equip Group &amp; Type ref'!D:D,MATCH(U572,'Equip Group &amp; Type ref'!E:E,0))</f>
        <v>#N/A</v>
      </c>
      <c r="F572" s="66" t="e">
        <f>INDEX('Equip Group &amp; Type ref'!F:F,MATCH(V572,'Equip Group &amp; Type ref'!G:G,0))</f>
        <v>#N/A</v>
      </c>
      <c r="G572" s="83"/>
      <c r="H572" s="69" t="e">
        <f>INDEX('Equip Group &amp; Type ref'!$F:$H,MATCH(F572,'Equip Group &amp; Type ref'!$F:$F,0),MATCH(A572,'Equip Group &amp; Type ref'!$2:$2,0))</f>
        <v>#N/A</v>
      </c>
      <c r="I572" s="70" t="e">
        <f>VLOOKUP(F572,'Equip Group &amp; Type ref'!F:H,6,FALSE)</f>
        <v>#N/A</v>
      </c>
      <c r="J572" s="71" t="e">
        <f>CONCATENATE(D572,":",VLOOKUP(F572,'Equip Group &amp; Type ref'!F:G,2,FALSE),":",$W572)</f>
        <v>#N/A</v>
      </c>
      <c r="K572" s="84" t="e">
        <f t="shared" si="21"/>
        <v>#N/A</v>
      </c>
      <c r="L572" s="70" t="e">
        <f>INDEX('MFR_List ref'!$A:$A,MATCH($Z572,'MFR_List ref'!$B:$B,0))</f>
        <v>#N/A</v>
      </c>
      <c r="M572" s="76" t="e">
        <f t="shared" si="20"/>
        <v>#N/A</v>
      </c>
      <c r="N572" s="78"/>
      <c r="O572" s="85"/>
      <c r="P572" s="86"/>
      <c r="Q572" s="74"/>
      <c r="R572" s="35"/>
      <c r="S572" s="36"/>
      <c r="T572" s="98"/>
      <c r="U572" s="37"/>
      <c r="V572" s="37"/>
      <c r="W572" s="38"/>
      <c r="X572" s="38"/>
      <c r="Y572" s="38"/>
      <c r="Z572" s="35"/>
      <c r="AA572" s="40"/>
      <c r="AB572" s="41"/>
      <c r="AC572" s="42"/>
      <c r="AD572" s="34"/>
      <c r="AE572" s="39"/>
      <c r="AF572" s="39"/>
      <c r="AG572" s="39"/>
      <c r="AH572" s="34"/>
      <c r="AI572" s="39"/>
      <c r="AJ572" s="39"/>
      <c r="AK572" s="43"/>
      <c r="AL572" s="38"/>
      <c r="AM572" s="40"/>
      <c r="AN572" s="40"/>
      <c r="AO572" s="40"/>
      <c r="AP572" s="40"/>
      <c r="AQ572" s="39"/>
      <c r="AR572" s="39"/>
      <c r="AS572" s="39"/>
      <c r="AT572" s="39"/>
      <c r="AU572" s="39"/>
    </row>
    <row r="573" spans="1:47" s="26" customFormat="1" ht="39" customHeight="1" x14ac:dyDescent="0.25">
      <c r="A573" s="65" t="e">
        <f>VLOOKUP(D573,'Active-Bldg List ref'!$A:$E,4,FALSE)</f>
        <v>#N/A</v>
      </c>
      <c r="B573" s="65" t="e">
        <f>VLOOKUP(D573,'Active-Bldg List ref'!$A:$E,5,FALSE)</f>
        <v>#N/A</v>
      </c>
      <c r="C573" s="65" t="e">
        <f>VLOOKUP(D573,'Active-Bldg List ref'!$A:$B,2,FALSE)</f>
        <v>#N/A</v>
      </c>
      <c r="D573" s="65" t="e">
        <f>INDEX('Active-Bldg List ref'!$A:$A,MATCH(R573,'Active-Bldg List ref'!$C:$C,0))</f>
        <v>#N/A</v>
      </c>
      <c r="E573" s="65" t="e">
        <f>INDEX('Equip Group &amp; Type ref'!D:D,MATCH(U573,'Equip Group &amp; Type ref'!E:E,0))</f>
        <v>#N/A</v>
      </c>
      <c r="F573" s="66" t="e">
        <f>INDEX('Equip Group &amp; Type ref'!F:F,MATCH(V573,'Equip Group &amp; Type ref'!G:G,0))</f>
        <v>#N/A</v>
      </c>
      <c r="G573" s="83"/>
      <c r="H573" s="69" t="e">
        <f>INDEX('Equip Group &amp; Type ref'!$F:$H,MATCH(F573,'Equip Group &amp; Type ref'!$F:$F,0),MATCH(A573,'Equip Group &amp; Type ref'!$2:$2,0))</f>
        <v>#N/A</v>
      </c>
      <c r="I573" s="70" t="e">
        <f>VLOOKUP(F573,'Equip Group &amp; Type ref'!F:H,6,FALSE)</f>
        <v>#N/A</v>
      </c>
      <c r="J573" s="71" t="e">
        <f>CONCATENATE(D573,":",VLOOKUP(F573,'Equip Group &amp; Type ref'!F:G,2,FALSE),":",$W573)</f>
        <v>#N/A</v>
      </c>
      <c r="K573" s="84" t="e">
        <f t="shared" si="21"/>
        <v>#N/A</v>
      </c>
      <c r="L573" s="70" t="e">
        <f>INDEX('MFR_List ref'!$A:$A,MATCH($Z573,'MFR_List ref'!$B:$B,0))</f>
        <v>#N/A</v>
      </c>
      <c r="M573" s="76" t="e">
        <f t="shared" si="20"/>
        <v>#N/A</v>
      </c>
      <c r="N573" s="78"/>
      <c r="O573" s="85"/>
      <c r="P573" s="86"/>
      <c r="Q573" s="74"/>
      <c r="R573" s="35"/>
      <c r="S573" s="36"/>
      <c r="T573" s="98"/>
      <c r="U573" s="37"/>
      <c r="V573" s="37"/>
      <c r="W573" s="38"/>
      <c r="X573" s="38"/>
      <c r="Y573" s="38"/>
      <c r="Z573" s="35"/>
      <c r="AA573" s="40"/>
      <c r="AB573" s="41"/>
      <c r="AC573" s="42"/>
      <c r="AD573" s="34"/>
      <c r="AE573" s="39"/>
      <c r="AF573" s="39"/>
      <c r="AG573" s="39"/>
      <c r="AH573" s="34"/>
      <c r="AI573" s="39"/>
      <c r="AJ573" s="39"/>
      <c r="AK573" s="43"/>
      <c r="AL573" s="38"/>
      <c r="AM573" s="40"/>
      <c r="AN573" s="40"/>
      <c r="AO573" s="40"/>
      <c r="AP573" s="40"/>
      <c r="AQ573" s="39"/>
      <c r="AR573" s="39"/>
      <c r="AS573" s="39"/>
      <c r="AT573" s="39"/>
      <c r="AU573" s="39"/>
    </row>
    <row r="574" spans="1:47" s="26" customFormat="1" ht="39" customHeight="1" x14ac:dyDescent="0.25">
      <c r="A574" s="65" t="e">
        <f>VLOOKUP(D574,'Active-Bldg List ref'!$A:$E,4,FALSE)</f>
        <v>#N/A</v>
      </c>
      <c r="B574" s="65" t="e">
        <f>VLOOKUP(D574,'Active-Bldg List ref'!$A:$E,5,FALSE)</f>
        <v>#N/A</v>
      </c>
      <c r="C574" s="65" t="e">
        <f>VLOOKUP(D574,'Active-Bldg List ref'!$A:$B,2,FALSE)</f>
        <v>#N/A</v>
      </c>
      <c r="D574" s="65" t="e">
        <f>INDEX('Active-Bldg List ref'!$A:$A,MATCH(R574,'Active-Bldg List ref'!$C:$C,0))</f>
        <v>#N/A</v>
      </c>
      <c r="E574" s="65" t="e">
        <f>INDEX('Equip Group &amp; Type ref'!D:D,MATCH(U574,'Equip Group &amp; Type ref'!E:E,0))</f>
        <v>#N/A</v>
      </c>
      <c r="F574" s="66" t="e">
        <f>INDEX('Equip Group &amp; Type ref'!F:F,MATCH(V574,'Equip Group &amp; Type ref'!G:G,0))</f>
        <v>#N/A</v>
      </c>
      <c r="G574" s="83"/>
      <c r="H574" s="69" t="e">
        <f>INDEX('Equip Group &amp; Type ref'!$F:$H,MATCH(F574,'Equip Group &amp; Type ref'!$F:$F,0),MATCH(A574,'Equip Group &amp; Type ref'!$2:$2,0))</f>
        <v>#N/A</v>
      </c>
      <c r="I574" s="70" t="e">
        <f>VLOOKUP(F574,'Equip Group &amp; Type ref'!F:H,6,FALSE)</f>
        <v>#N/A</v>
      </c>
      <c r="J574" s="71" t="e">
        <f>CONCATENATE(D574,":",VLOOKUP(F574,'Equip Group &amp; Type ref'!F:G,2,FALSE),":",$W574)</f>
        <v>#N/A</v>
      </c>
      <c r="K574" s="84" t="e">
        <f t="shared" si="21"/>
        <v>#N/A</v>
      </c>
      <c r="L574" s="70" t="e">
        <f>INDEX('MFR_List ref'!$A:$A,MATCH($Z574,'MFR_List ref'!$B:$B,0))</f>
        <v>#N/A</v>
      </c>
      <c r="M574" s="76" t="e">
        <f t="shared" si="20"/>
        <v>#N/A</v>
      </c>
      <c r="N574" s="78"/>
      <c r="O574" s="85"/>
      <c r="P574" s="86"/>
      <c r="Q574" s="74"/>
      <c r="R574" s="35"/>
      <c r="S574" s="36"/>
      <c r="T574" s="98"/>
      <c r="U574" s="37"/>
      <c r="V574" s="37"/>
      <c r="W574" s="38"/>
      <c r="X574" s="38"/>
      <c r="Y574" s="38"/>
      <c r="Z574" s="35"/>
      <c r="AA574" s="40"/>
      <c r="AB574" s="41"/>
      <c r="AC574" s="42"/>
      <c r="AD574" s="34"/>
      <c r="AE574" s="39"/>
      <c r="AF574" s="39"/>
      <c r="AG574" s="39"/>
      <c r="AH574" s="34"/>
      <c r="AI574" s="39"/>
      <c r="AJ574" s="39"/>
      <c r="AK574" s="43"/>
      <c r="AL574" s="38"/>
      <c r="AM574" s="40"/>
      <c r="AN574" s="40"/>
      <c r="AO574" s="40"/>
      <c r="AP574" s="40"/>
      <c r="AQ574" s="39"/>
      <c r="AR574" s="39"/>
      <c r="AS574" s="39"/>
      <c r="AT574" s="39"/>
      <c r="AU574" s="39"/>
    </row>
    <row r="575" spans="1:47" s="26" customFormat="1" ht="39" customHeight="1" x14ac:dyDescent="0.25">
      <c r="A575" s="65" t="e">
        <f>VLOOKUP(D575,'Active-Bldg List ref'!$A:$E,4,FALSE)</f>
        <v>#N/A</v>
      </c>
      <c r="B575" s="65" t="e">
        <f>VLOOKUP(D575,'Active-Bldg List ref'!$A:$E,5,FALSE)</f>
        <v>#N/A</v>
      </c>
      <c r="C575" s="65" t="e">
        <f>VLOOKUP(D575,'Active-Bldg List ref'!$A:$B,2,FALSE)</f>
        <v>#N/A</v>
      </c>
      <c r="D575" s="65" t="e">
        <f>INDEX('Active-Bldg List ref'!$A:$A,MATCH(R575,'Active-Bldg List ref'!$C:$C,0))</f>
        <v>#N/A</v>
      </c>
      <c r="E575" s="65" t="e">
        <f>INDEX('Equip Group &amp; Type ref'!D:D,MATCH(U575,'Equip Group &amp; Type ref'!E:E,0))</f>
        <v>#N/A</v>
      </c>
      <c r="F575" s="66" t="e">
        <f>INDEX('Equip Group &amp; Type ref'!F:F,MATCH(V575,'Equip Group &amp; Type ref'!G:G,0))</f>
        <v>#N/A</v>
      </c>
      <c r="G575" s="83"/>
      <c r="H575" s="69" t="e">
        <f>INDEX('Equip Group &amp; Type ref'!$F:$H,MATCH(F575,'Equip Group &amp; Type ref'!$F:$F,0),MATCH(A575,'Equip Group &amp; Type ref'!$2:$2,0))</f>
        <v>#N/A</v>
      </c>
      <c r="I575" s="70" t="e">
        <f>VLOOKUP(F575,'Equip Group &amp; Type ref'!F:H,6,FALSE)</f>
        <v>#N/A</v>
      </c>
      <c r="J575" s="71" t="e">
        <f>CONCATENATE(D575,":",VLOOKUP(F575,'Equip Group &amp; Type ref'!F:G,2,FALSE),":",$W575)</f>
        <v>#N/A</v>
      </c>
      <c r="K575" s="84" t="e">
        <f t="shared" si="21"/>
        <v>#N/A</v>
      </c>
      <c r="L575" s="70" t="e">
        <f>INDEX('MFR_List ref'!$A:$A,MATCH($Z575,'MFR_List ref'!$B:$B,0))</f>
        <v>#N/A</v>
      </c>
      <c r="M575" s="76" t="e">
        <f t="shared" si="20"/>
        <v>#N/A</v>
      </c>
      <c r="N575" s="78"/>
      <c r="O575" s="85"/>
      <c r="P575" s="86"/>
      <c r="Q575" s="74"/>
      <c r="R575" s="35"/>
      <c r="S575" s="36"/>
      <c r="T575" s="98"/>
      <c r="U575" s="37"/>
      <c r="V575" s="37"/>
      <c r="W575" s="38"/>
      <c r="X575" s="38"/>
      <c r="Y575" s="38"/>
      <c r="Z575" s="35"/>
      <c r="AA575" s="40"/>
      <c r="AB575" s="41"/>
      <c r="AC575" s="42"/>
      <c r="AD575" s="34"/>
      <c r="AE575" s="39"/>
      <c r="AF575" s="39"/>
      <c r="AG575" s="39"/>
      <c r="AH575" s="34"/>
      <c r="AI575" s="39"/>
      <c r="AJ575" s="39"/>
      <c r="AK575" s="43"/>
      <c r="AL575" s="38"/>
      <c r="AM575" s="40"/>
      <c r="AN575" s="40"/>
      <c r="AO575" s="40"/>
      <c r="AP575" s="40"/>
      <c r="AQ575" s="39"/>
      <c r="AR575" s="39"/>
      <c r="AS575" s="39"/>
      <c r="AT575" s="39"/>
      <c r="AU575" s="39"/>
    </row>
    <row r="576" spans="1:47" s="26" customFormat="1" ht="39" customHeight="1" x14ac:dyDescent="0.25">
      <c r="A576" s="65" t="e">
        <f>VLOOKUP(D576,'Active-Bldg List ref'!$A:$E,4,FALSE)</f>
        <v>#N/A</v>
      </c>
      <c r="B576" s="65" t="e">
        <f>VLOOKUP(D576,'Active-Bldg List ref'!$A:$E,5,FALSE)</f>
        <v>#N/A</v>
      </c>
      <c r="C576" s="65" t="e">
        <f>VLOOKUP(D576,'Active-Bldg List ref'!$A:$B,2,FALSE)</f>
        <v>#N/A</v>
      </c>
      <c r="D576" s="65" t="e">
        <f>INDEX('Active-Bldg List ref'!$A:$A,MATCH(R576,'Active-Bldg List ref'!$C:$C,0))</f>
        <v>#N/A</v>
      </c>
      <c r="E576" s="65" t="e">
        <f>INDEX('Equip Group &amp; Type ref'!D:D,MATCH(U576,'Equip Group &amp; Type ref'!E:E,0))</f>
        <v>#N/A</v>
      </c>
      <c r="F576" s="66" t="e">
        <f>INDEX('Equip Group &amp; Type ref'!F:F,MATCH(V576,'Equip Group &amp; Type ref'!G:G,0))</f>
        <v>#N/A</v>
      </c>
      <c r="G576" s="83"/>
      <c r="H576" s="69" t="e">
        <f>INDEX('Equip Group &amp; Type ref'!$F:$H,MATCH(F576,'Equip Group &amp; Type ref'!$F:$F,0),MATCH(A576,'Equip Group &amp; Type ref'!$2:$2,0))</f>
        <v>#N/A</v>
      </c>
      <c r="I576" s="70" t="e">
        <f>VLOOKUP(F576,'Equip Group &amp; Type ref'!F:H,6,FALSE)</f>
        <v>#N/A</v>
      </c>
      <c r="J576" s="71" t="e">
        <f>CONCATENATE(D576,":",VLOOKUP(F576,'Equip Group &amp; Type ref'!F:G,2,FALSE),":",$W576)</f>
        <v>#N/A</v>
      </c>
      <c r="K576" s="84" t="e">
        <f t="shared" si="21"/>
        <v>#N/A</v>
      </c>
      <c r="L576" s="70" t="e">
        <f>INDEX('MFR_List ref'!$A:$A,MATCH($Z576,'MFR_List ref'!$B:$B,0))</f>
        <v>#N/A</v>
      </c>
      <c r="M576" s="76" t="e">
        <f t="shared" si="20"/>
        <v>#N/A</v>
      </c>
      <c r="N576" s="78"/>
      <c r="O576" s="85"/>
      <c r="P576" s="86"/>
      <c r="Q576" s="74"/>
      <c r="R576" s="35"/>
      <c r="S576" s="36"/>
      <c r="T576" s="98"/>
      <c r="U576" s="37"/>
      <c r="V576" s="37"/>
      <c r="W576" s="38"/>
      <c r="X576" s="38"/>
      <c r="Y576" s="38"/>
      <c r="Z576" s="35"/>
      <c r="AA576" s="40"/>
      <c r="AB576" s="41"/>
      <c r="AC576" s="42"/>
      <c r="AD576" s="34"/>
      <c r="AE576" s="39"/>
      <c r="AF576" s="39"/>
      <c r="AG576" s="39"/>
      <c r="AH576" s="34"/>
      <c r="AI576" s="39"/>
      <c r="AJ576" s="39"/>
      <c r="AK576" s="43"/>
      <c r="AL576" s="38"/>
      <c r="AM576" s="40"/>
      <c r="AN576" s="40"/>
      <c r="AO576" s="40"/>
      <c r="AP576" s="40"/>
      <c r="AQ576" s="39"/>
      <c r="AR576" s="39"/>
      <c r="AS576" s="39"/>
      <c r="AT576" s="39"/>
      <c r="AU576" s="39"/>
    </row>
    <row r="577" spans="1:47" s="26" customFormat="1" ht="39" customHeight="1" x14ac:dyDescent="0.25">
      <c r="A577" s="65" t="e">
        <f>VLOOKUP(D577,'Active-Bldg List ref'!$A:$E,4,FALSE)</f>
        <v>#N/A</v>
      </c>
      <c r="B577" s="65" t="e">
        <f>VLOOKUP(D577,'Active-Bldg List ref'!$A:$E,5,FALSE)</f>
        <v>#N/A</v>
      </c>
      <c r="C577" s="65" t="e">
        <f>VLOOKUP(D577,'Active-Bldg List ref'!$A:$B,2,FALSE)</f>
        <v>#N/A</v>
      </c>
      <c r="D577" s="65" t="e">
        <f>INDEX('Active-Bldg List ref'!$A:$A,MATCH(R577,'Active-Bldg List ref'!$C:$C,0))</f>
        <v>#N/A</v>
      </c>
      <c r="E577" s="65" t="e">
        <f>INDEX('Equip Group &amp; Type ref'!D:D,MATCH(U577,'Equip Group &amp; Type ref'!E:E,0))</f>
        <v>#N/A</v>
      </c>
      <c r="F577" s="66" t="e">
        <f>INDEX('Equip Group &amp; Type ref'!F:F,MATCH(V577,'Equip Group &amp; Type ref'!G:G,0))</f>
        <v>#N/A</v>
      </c>
      <c r="G577" s="83"/>
      <c r="H577" s="69" t="e">
        <f>INDEX('Equip Group &amp; Type ref'!$F:$H,MATCH(F577,'Equip Group &amp; Type ref'!$F:$F,0),MATCH(A577,'Equip Group &amp; Type ref'!$2:$2,0))</f>
        <v>#N/A</v>
      </c>
      <c r="I577" s="70" t="e">
        <f>VLOOKUP(F577,'Equip Group &amp; Type ref'!F:H,6,FALSE)</f>
        <v>#N/A</v>
      </c>
      <c r="J577" s="71" t="e">
        <f>CONCATENATE(D577,":",VLOOKUP(F577,'Equip Group &amp; Type ref'!F:G,2,FALSE),":",$W577)</f>
        <v>#N/A</v>
      </c>
      <c r="K577" s="84" t="e">
        <f t="shared" si="21"/>
        <v>#N/A</v>
      </c>
      <c r="L577" s="70" t="e">
        <f>INDEX('MFR_List ref'!$A:$A,MATCH($Z577,'MFR_List ref'!$B:$B,0))</f>
        <v>#N/A</v>
      </c>
      <c r="M577" s="76" t="e">
        <f t="shared" si="20"/>
        <v>#N/A</v>
      </c>
      <c r="N577" s="78"/>
      <c r="O577" s="85"/>
      <c r="P577" s="86"/>
      <c r="Q577" s="74"/>
      <c r="R577" s="35"/>
      <c r="S577" s="36"/>
      <c r="T577" s="98"/>
      <c r="U577" s="37"/>
      <c r="V577" s="37"/>
      <c r="W577" s="38"/>
      <c r="X577" s="38"/>
      <c r="Y577" s="38"/>
      <c r="Z577" s="35"/>
      <c r="AA577" s="40"/>
      <c r="AB577" s="41"/>
      <c r="AC577" s="42"/>
      <c r="AD577" s="34"/>
      <c r="AE577" s="39"/>
      <c r="AF577" s="39"/>
      <c r="AG577" s="39"/>
      <c r="AH577" s="34"/>
      <c r="AI577" s="39"/>
      <c r="AJ577" s="39"/>
      <c r="AK577" s="43"/>
      <c r="AL577" s="38"/>
      <c r="AM577" s="40"/>
      <c r="AN577" s="40"/>
      <c r="AO577" s="40"/>
      <c r="AP577" s="40"/>
      <c r="AQ577" s="39"/>
      <c r="AR577" s="39"/>
      <c r="AS577" s="39"/>
      <c r="AT577" s="39"/>
      <c r="AU577" s="39"/>
    </row>
    <row r="578" spans="1:47" s="26" customFormat="1" ht="39" customHeight="1" x14ac:dyDescent="0.25">
      <c r="A578" s="65" t="e">
        <f>VLOOKUP(D578,'Active-Bldg List ref'!$A:$E,4,FALSE)</f>
        <v>#N/A</v>
      </c>
      <c r="B578" s="65" t="e">
        <f>VLOOKUP(D578,'Active-Bldg List ref'!$A:$E,5,FALSE)</f>
        <v>#N/A</v>
      </c>
      <c r="C578" s="65" t="e">
        <f>VLOOKUP(D578,'Active-Bldg List ref'!$A:$B,2,FALSE)</f>
        <v>#N/A</v>
      </c>
      <c r="D578" s="65" t="e">
        <f>INDEX('Active-Bldg List ref'!$A:$A,MATCH(R578,'Active-Bldg List ref'!$C:$C,0))</f>
        <v>#N/A</v>
      </c>
      <c r="E578" s="65" t="e">
        <f>INDEX('Equip Group &amp; Type ref'!D:D,MATCH(U578,'Equip Group &amp; Type ref'!E:E,0))</f>
        <v>#N/A</v>
      </c>
      <c r="F578" s="66" t="e">
        <f>INDEX('Equip Group &amp; Type ref'!F:F,MATCH(V578,'Equip Group &amp; Type ref'!G:G,0))</f>
        <v>#N/A</v>
      </c>
      <c r="G578" s="83"/>
      <c r="H578" s="69" t="e">
        <f>INDEX('Equip Group &amp; Type ref'!$F:$H,MATCH(F578,'Equip Group &amp; Type ref'!$F:$F,0),MATCH(A578,'Equip Group &amp; Type ref'!$2:$2,0))</f>
        <v>#N/A</v>
      </c>
      <c r="I578" s="70" t="e">
        <f>VLOOKUP(F578,'Equip Group &amp; Type ref'!F:H,6,FALSE)</f>
        <v>#N/A</v>
      </c>
      <c r="J578" s="71" t="e">
        <f>CONCATENATE(D578,":",VLOOKUP(F578,'Equip Group &amp; Type ref'!F:G,2,FALSE),":",$W578)</f>
        <v>#N/A</v>
      </c>
      <c r="K578" s="84" t="e">
        <f t="shared" si="21"/>
        <v>#N/A</v>
      </c>
      <c r="L578" s="70" t="e">
        <f>INDEX('MFR_List ref'!$A:$A,MATCH($Z578,'MFR_List ref'!$B:$B,0))</f>
        <v>#N/A</v>
      </c>
      <c r="M578" s="76" t="e">
        <f t="shared" si="20"/>
        <v>#N/A</v>
      </c>
      <c r="N578" s="78"/>
      <c r="O578" s="85"/>
      <c r="P578" s="86"/>
      <c r="Q578" s="74"/>
      <c r="R578" s="35"/>
      <c r="S578" s="36"/>
      <c r="T578" s="98"/>
      <c r="U578" s="37"/>
      <c r="V578" s="37"/>
      <c r="W578" s="38"/>
      <c r="X578" s="38"/>
      <c r="Y578" s="38"/>
      <c r="Z578" s="35"/>
      <c r="AA578" s="40"/>
      <c r="AB578" s="41"/>
      <c r="AC578" s="42"/>
      <c r="AD578" s="34"/>
      <c r="AE578" s="39"/>
      <c r="AF578" s="39"/>
      <c r="AG578" s="39"/>
      <c r="AH578" s="34"/>
      <c r="AI578" s="39"/>
      <c r="AJ578" s="39"/>
      <c r="AK578" s="43"/>
      <c r="AL578" s="38"/>
      <c r="AM578" s="40"/>
      <c r="AN578" s="40"/>
      <c r="AO578" s="40"/>
      <c r="AP578" s="40"/>
      <c r="AQ578" s="39"/>
      <c r="AR578" s="39"/>
      <c r="AS578" s="39"/>
      <c r="AT578" s="39"/>
      <c r="AU578" s="39"/>
    </row>
    <row r="579" spans="1:47" s="26" customFormat="1" ht="39" customHeight="1" x14ac:dyDescent="0.25">
      <c r="A579" s="65" t="e">
        <f>VLOOKUP(D579,'Active-Bldg List ref'!$A:$E,4,FALSE)</f>
        <v>#N/A</v>
      </c>
      <c r="B579" s="65" t="e">
        <f>VLOOKUP(D579,'Active-Bldg List ref'!$A:$E,5,FALSE)</f>
        <v>#N/A</v>
      </c>
      <c r="C579" s="65" t="e">
        <f>VLOOKUP(D579,'Active-Bldg List ref'!$A:$B,2,FALSE)</f>
        <v>#N/A</v>
      </c>
      <c r="D579" s="65" t="e">
        <f>INDEX('Active-Bldg List ref'!$A:$A,MATCH(R579,'Active-Bldg List ref'!$C:$C,0))</f>
        <v>#N/A</v>
      </c>
      <c r="E579" s="65" t="e">
        <f>INDEX('Equip Group &amp; Type ref'!D:D,MATCH(U579,'Equip Group &amp; Type ref'!E:E,0))</f>
        <v>#N/A</v>
      </c>
      <c r="F579" s="66" t="e">
        <f>INDEX('Equip Group &amp; Type ref'!F:F,MATCH(V579,'Equip Group &amp; Type ref'!G:G,0))</f>
        <v>#N/A</v>
      </c>
      <c r="G579" s="83"/>
      <c r="H579" s="69" t="e">
        <f>INDEX('Equip Group &amp; Type ref'!$F:$H,MATCH(F579,'Equip Group &amp; Type ref'!$F:$F,0),MATCH(A579,'Equip Group &amp; Type ref'!$2:$2,0))</f>
        <v>#N/A</v>
      </c>
      <c r="I579" s="70" t="e">
        <f>VLOOKUP(F579,'Equip Group &amp; Type ref'!F:H,6,FALSE)</f>
        <v>#N/A</v>
      </c>
      <c r="J579" s="71" t="e">
        <f>CONCATENATE(D579,":",VLOOKUP(F579,'Equip Group &amp; Type ref'!F:G,2,FALSE),":",$W579)</f>
        <v>#N/A</v>
      </c>
      <c r="K579" s="84" t="e">
        <f t="shared" si="21"/>
        <v>#N/A</v>
      </c>
      <c r="L579" s="70" t="e">
        <f>INDEX('MFR_List ref'!$A:$A,MATCH($Z579,'MFR_List ref'!$B:$B,0))</f>
        <v>#N/A</v>
      </c>
      <c r="M579" s="76" t="e">
        <f t="shared" si="20"/>
        <v>#N/A</v>
      </c>
      <c r="N579" s="78"/>
      <c r="O579" s="85"/>
      <c r="P579" s="86"/>
      <c r="Q579" s="74"/>
      <c r="R579" s="35"/>
      <c r="S579" s="36"/>
      <c r="T579" s="98"/>
      <c r="U579" s="37"/>
      <c r="V579" s="37"/>
      <c r="W579" s="38"/>
      <c r="X579" s="38"/>
      <c r="Y579" s="38"/>
      <c r="Z579" s="35"/>
      <c r="AA579" s="40"/>
      <c r="AB579" s="41"/>
      <c r="AC579" s="42"/>
      <c r="AD579" s="34"/>
      <c r="AE579" s="39"/>
      <c r="AF579" s="39"/>
      <c r="AG579" s="39"/>
      <c r="AH579" s="34"/>
      <c r="AI579" s="39"/>
      <c r="AJ579" s="39"/>
      <c r="AK579" s="43"/>
      <c r="AL579" s="38"/>
      <c r="AM579" s="40"/>
      <c r="AN579" s="40"/>
      <c r="AO579" s="40"/>
      <c r="AP579" s="40"/>
      <c r="AQ579" s="39"/>
      <c r="AR579" s="39"/>
      <c r="AS579" s="39"/>
      <c r="AT579" s="39"/>
      <c r="AU579" s="39"/>
    </row>
    <row r="580" spans="1:47" s="26" customFormat="1" ht="39" customHeight="1" x14ac:dyDescent="0.25">
      <c r="A580" s="65" t="e">
        <f>VLOOKUP(D580,'Active-Bldg List ref'!$A:$E,4,FALSE)</f>
        <v>#N/A</v>
      </c>
      <c r="B580" s="65" t="e">
        <f>VLOOKUP(D580,'Active-Bldg List ref'!$A:$E,5,FALSE)</f>
        <v>#N/A</v>
      </c>
      <c r="C580" s="65" t="e">
        <f>VLOOKUP(D580,'Active-Bldg List ref'!$A:$B,2,FALSE)</f>
        <v>#N/A</v>
      </c>
      <c r="D580" s="65" t="e">
        <f>INDEX('Active-Bldg List ref'!$A:$A,MATCH(R580,'Active-Bldg List ref'!$C:$C,0))</f>
        <v>#N/A</v>
      </c>
      <c r="E580" s="65" t="e">
        <f>INDEX('Equip Group &amp; Type ref'!D:D,MATCH(U580,'Equip Group &amp; Type ref'!E:E,0))</f>
        <v>#N/A</v>
      </c>
      <c r="F580" s="66" t="e">
        <f>INDEX('Equip Group &amp; Type ref'!F:F,MATCH(V580,'Equip Group &amp; Type ref'!G:G,0))</f>
        <v>#N/A</v>
      </c>
      <c r="G580" s="83"/>
      <c r="H580" s="69" t="e">
        <f>INDEX('Equip Group &amp; Type ref'!$F:$H,MATCH(F580,'Equip Group &amp; Type ref'!$F:$F,0),MATCH(A580,'Equip Group &amp; Type ref'!$2:$2,0))</f>
        <v>#N/A</v>
      </c>
      <c r="I580" s="70" t="e">
        <f>VLOOKUP(F580,'Equip Group &amp; Type ref'!F:H,6,FALSE)</f>
        <v>#N/A</v>
      </c>
      <c r="J580" s="71" t="e">
        <f>CONCATENATE(D580,":",VLOOKUP(F580,'Equip Group &amp; Type ref'!F:G,2,FALSE),":",$W580)</f>
        <v>#N/A</v>
      </c>
      <c r="K580" s="84" t="e">
        <f t="shared" si="21"/>
        <v>#N/A</v>
      </c>
      <c r="L580" s="70" t="e">
        <f>INDEX('MFR_List ref'!$A:$A,MATCH($Z580,'MFR_List ref'!$B:$B,0))</f>
        <v>#N/A</v>
      </c>
      <c r="M580" s="76" t="e">
        <f t="shared" si="20"/>
        <v>#N/A</v>
      </c>
      <c r="N580" s="78"/>
      <c r="O580" s="85"/>
      <c r="P580" s="86"/>
      <c r="Q580" s="74"/>
      <c r="R580" s="35"/>
      <c r="S580" s="36"/>
      <c r="T580" s="98"/>
      <c r="U580" s="37"/>
      <c r="V580" s="37"/>
      <c r="W580" s="38"/>
      <c r="X580" s="38"/>
      <c r="Y580" s="38"/>
      <c r="Z580" s="35"/>
      <c r="AA580" s="40"/>
      <c r="AB580" s="41"/>
      <c r="AC580" s="42"/>
      <c r="AD580" s="34"/>
      <c r="AE580" s="39"/>
      <c r="AF580" s="39"/>
      <c r="AG580" s="39"/>
      <c r="AH580" s="34"/>
      <c r="AI580" s="39"/>
      <c r="AJ580" s="39"/>
      <c r="AK580" s="43"/>
      <c r="AL580" s="38"/>
      <c r="AM580" s="40"/>
      <c r="AN580" s="40"/>
      <c r="AO580" s="40"/>
      <c r="AP580" s="40"/>
      <c r="AQ580" s="39"/>
      <c r="AR580" s="39"/>
      <c r="AS580" s="39"/>
      <c r="AT580" s="39"/>
      <c r="AU580" s="39"/>
    </row>
    <row r="581" spans="1:47" s="26" customFormat="1" ht="39" customHeight="1" x14ac:dyDescent="0.25">
      <c r="A581" s="65" t="e">
        <f>VLOOKUP(D581,'Active-Bldg List ref'!$A:$E,4,FALSE)</f>
        <v>#N/A</v>
      </c>
      <c r="B581" s="65" t="e">
        <f>VLOOKUP(D581,'Active-Bldg List ref'!$A:$E,5,FALSE)</f>
        <v>#N/A</v>
      </c>
      <c r="C581" s="65" t="e">
        <f>VLOOKUP(D581,'Active-Bldg List ref'!$A:$B,2,FALSE)</f>
        <v>#N/A</v>
      </c>
      <c r="D581" s="65" t="e">
        <f>INDEX('Active-Bldg List ref'!$A:$A,MATCH(R581,'Active-Bldg List ref'!$C:$C,0))</f>
        <v>#N/A</v>
      </c>
      <c r="E581" s="65" t="e">
        <f>INDEX('Equip Group &amp; Type ref'!D:D,MATCH(U581,'Equip Group &amp; Type ref'!E:E,0))</f>
        <v>#N/A</v>
      </c>
      <c r="F581" s="66" t="e">
        <f>INDEX('Equip Group &amp; Type ref'!F:F,MATCH(V581,'Equip Group &amp; Type ref'!G:G,0))</f>
        <v>#N/A</v>
      </c>
      <c r="G581" s="83"/>
      <c r="H581" s="69" t="e">
        <f>INDEX('Equip Group &amp; Type ref'!$F:$H,MATCH(F581,'Equip Group &amp; Type ref'!$F:$F,0),MATCH(A581,'Equip Group &amp; Type ref'!$2:$2,0))</f>
        <v>#N/A</v>
      </c>
      <c r="I581" s="70" t="e">
        <f>VLOOKUP(F581,'Equip Group &amp; Type ref'!F:H,6,FALSE)</f>
        <v>#N/A</v>
      </c>
      <c r="J581" s="71" t="e">
        <f>CONCATENATE(D581,":",VLOOKUP(F581,'Equip Group &amp; Type ref'!F:G,2,FALSE),":",$W581)</f>
        <v>#N/A</v>
      </c>
      <c r="K581" s="84" t="e">
        <f t="shared" si="21"/>
        <v>#N/A</v>
      </c>
      <c r="L581" s="70" t="e">
        <f>INDEX('MFR_List ref'!$A:$A,MATCH($Z581,'MFR_List ref'!$B:$B,0))</f>
        <v>#N/A</v>
      </c>
      <c r="M581" s="76" t="e">
        <f t="shared" si="20"/>
        <v>#N/A</v>
      </c>
      <c r="N581" s="78"/>
      <c r="O581" s="85"/>
      <c r="P581" s="86"/>
      <c r="Q581" s="74"/>
      <c r="R581" s="35"/>
      <c r="S581" s="36"/>
      <c r="T581" s="98"/>
      <c r="U581" s="37"/>
      <c r="V581" s="37"/>
      <c r="W581" s="38"/>
      <c r="X581" s="38"/>
      <c r="Y581" s="38"/>
      <c r="Z581" s="35"/>
      <c r="AA581" s="40"/>
      <c r="AB581" s="41"/>
      <c r="AC581" s="42"/>
      <c r="AD581" s="34"/>
      <c r="AE581" s="39"/>
      <c r="AF581" s="39"/>
      <c r="AG581" s="39"/>
      <c r="AH581" s="34"/>
      <c r="AI581" s="39"/>
      <c r="AJ581" s="39"/>
      <c r="AK581" s="43"/>
      <c r="AL581" s="38"/>
      <c r="AM581" s="40"/>
      <c r="AN581" s="40"/>
      <c r="AO581" s="40"/>
      <c r="AP581" s="40"/>
      <c r="AQ581" s="39"/>
      <c r="AR581" s="39"/>
      <c r="AS581" s="39"/>
      <c r="AT581" s="39"/>
      <c r="AU581" s="39"/>
    </row>
    <row r="582" spans="1:47" s="26" customFormat="1" ht="39" customHeight="1" x14ac:dyDescent="0.25">
      <c r="A582" s="65" t="e">
        <f>VLOOKUP(D582,'Active-Bldg List ref'!$A:$E,4,FALSE)</f>
        <v>#N/A</v>
      </c>
      <c r="B582" s="65" t="e">
        <f>VLOOKUP(D582,'Active-Bldg List ref'!$A:$E,5,FALSE)</f>
        <v>#N/A</v>
      </c>
      <c r="C582" s="65" t="e">
        <f>VLOOKUP(D582,'Active-Bldg List ref'!$A:$B,2,FALSE)</f>
        <v>#N/A</v>
      </c>
      <c r="D582" s="65" t="e">
        <f>INDEX('Active-Bldg List ref'!$A:$A,MATCH(R582,'Active-Bldg List ref'!$C:$C,0))</f>
        <v>#N/A</v>
      </c>
      <c r="E582" s="65" t="e">
        <f>INDEX('Equip Group &amp; Type ref'!D:D,MATCH(U582,'Equip Group &amp; Type ref'!E:E,0))</f>
        <v>#N/A</v>
      </c>
      <c r="F582" s="66" t="e">
        <f>INDEX('Equip Group &amp; Type ref'!F:F,MATCH(V582,'Equip Group &amp; Type ref'!G:G,0))</f>
        <v>#N/A</v>
      </c>
      <c r="G582" s="83"/>
      <c r="H582" s="69" t="e">
        <f>INDEX('Equip Group &amp; Type ref'!$F:$H,MATCH(F582,'Equip Group &amp; Type ref'!$F:$F,0),MATCH(A582,'Equip Group &amp; Type ref'!$2:$2,0))</f>
        <v>#N/A</v>
      </c>
      <c r="I582" s="70" t="e">
        <f>VLOOKUP(F582,'Equip Group &amp; Type ref'!F:H,6,FALSE)</f>
        <v>#N/A</v>
      </c>
      <c r="J582" s="71" t="e">
        <f>CONCATENATE(D582,":",VLOOKUP(F582,'Equip Group &amp; Type ref'!F:G,2,FALSE),":",$W582)</f>
        <v>#N/A</v>
      </c>
      <c r="K582" s="84" t="e">
        <f t="shared" si="21"/>
        <v>#N/A</v>
      </c>
      <c r="L582" s="70" t="e">
        <f>INDEX('MFR_List ref'!$A:$A,MATCH($Z582,'MFR_List ref'!$B:$B,0))</f>
        <v>#N/A</v>
      </c>
      <c r="M582" s="76" t="e">
        <f t="shared" si="20"/>
        <v>#N/A</v>
      </c>
      <c r="N582" s="78"/>
      <c r="O582" s="85"/>
      <c r="P582" s="86"/>
      <c r="Q582" s="74"/>
      <c r="R582" s="35"/>
      <c r="S582" s="36"/>
      <c r="T582" s="98"/>
      <c r="U582" s="37"/>
      <c r="V582" s="37"/>
      <c r="W582" s="38"/>
      <c r="X582" s="38"/>
      <c r="Y582" s="38"/>
      <c r="Z582" s="35"/>
      <c r="AA582" s="40"/>
      <c r="AB582" s="41"/>
      <c r="AC582" s="42"/>
      <c r="AD582" s="34"/>
      <c r="AE582" s="39"/>
      <c r="AF582" s="39"/>
      <c r="AG582" s="39"/>
      <c r="AH582" s="34"/>
      <c r="AI582" s="39"/>
      <c r="AJ582" s="39"/>
      <c r="AK582" s="43"/>
      <c r="AL582" s="38"/>
      <c r="AM582" s="40"/>
      <c r="AN582" s="40"/>
      <c r="AO582" s="40"/>
      <c r="AP582" s="40"/>
      <c r="AQ582" s="39"/>
      <c r="AR582" s="39"/>
      <c r="AS582" s="39"/>
      <c r="AT582" s="39"/>
      <c r="AU582" s="39"/>
    </row>
    <row r="583" spans="1:47" s="26" customFormat="1" ht="39" customHeight="1" x14ac:dyDescent="0.25">
      <c r="A583" s="65" t="e">
        <f>VLOOKUP(D583,'Active-Bldg List ref'!$A:$E,4,FALSE)</f>
        <v>#N/A</v>
      </c>
      <c r="B583" s="65" t="e">
        <f>VLOOKUP(D583,'Active-Bldg List ref'!$A:$E,5,FALSE)</f>
        <v>#N/A</v>
      </c>
      <c r="C583" s="65" t="e">
        <f>VLOOKUP(D583,'Active-Bldg List ref'!$A:$B,2,FALSE)</f>
        <v>#N/A</v>
      </c>
      <c r="D583" s="65" t="e">
        <f>INDEX('Active-Bldg List ref'!$A:$A,MATCH(R583,'Active-Bldg List ref'!$C:$C,0))</f>
        <v>#N/A</v>
      </c>
      <c r="E583" s="65" t="e">
        <f>INDEX('Equip Group &amp; Type ref'!D:D,MATCH(U583,'Equip Group &amp; Type ref'!E:E,0))</f>
        <v>#N/A</v>
      </c>
      <c r="F583" s="66" t="e">
        <f>INDEX('Equip Group &amp; Type ref'!F:F,MATCH(V583,'Equip Group &amp; Type ref'!G:G,0))</f>
        <v>#N/A</v>
      </c>
      <c r="G583" s="83"/>
      <c r="H583" s="69" t="e">
        <f>INDEX('Equip Group &amp; Type ref'!$F:$H,MATCH(F583,'Equip Group &amp; Type ref'!$F:$F,0),MATCH(A583,'Equip Group &amp; Type ref'!$2:$2,0))</f>
        <v>#N/A</v>
      </c>
      <c r="I583" s="70" t="e">
        <f>VLOOKUP(F583,'Equip Group &amp; Type ref'!F:H,6,FALSE)</f>
        <v>#N/A</v>
      </c>
      <c r="J583" s="71" t="e">
        <f>CONCATENATE(D583,":",VLOOKUP(F583,'Equip Group &amp; Type ref'!F:G,2,FALSE),":",$W583)</f>
        <v>#N/A</v>
      </c>
      <c r="K583" s="84" t="e">
        <f t="shared" si="21"/>
        <v>#N/A</v>
      </c>
      <c r="L583" s="70" t="e">
        <f>INDEX('MFR_List ref'!$A:$A,MATCH($Z583,'MFR_List ref'!$B:$B,0))</f>
        <v>#N/A</v>
      </c>
      <c r="M583" s="76" t="e">
        <f t="shared" si="20"/>
        <v>#N/A</v>
      </c>
      <c r="N583" s="78"/>
      <c r="O583" s="85"/>
      <c r="P583" s="86"/>
      <c r="Q583" s="74"/>
      <c r="R583" s="35"/>
      <c r="S583" s="36"/>
      <c r="T583" s="98"/>
      <c r="U583" s="37"/>
      <c r="V583" s="37"/>
      <c r="W583" s="38"/>
      <c r="X583" s="38"/>
      <c r="Y583" s="38"/>
      <c r="Z583" s="35"/>
      <c r="AA583" s="40"/>
      <c r="AB583" s="41"/>
      <c r="AC583" s="42"/>
      <c r="AD583" s="34"/>
      <c r="AE583" s="39"/>
      <c r="AF583" s="39"/>
      <c r="AG583" s="39"/>
      <c r="AH583" s="34"/>
      <c r="AI583" s="39"/>
      <c r="AJ583" s="39"/>
      <c r="AK583" s="43"/>
      <c r="AL583" s="38"/>
      <c r="AM583" s="40"/>
      <c r="AN583" s="40"/>
      <c r="AO583" s="40"/>
      <c r="AP583" s="40"/>
      <c r="AQ583" s="39"/>
      <c r="AR583" s="39"/>
      <c r="AS583" s="39"/>
      <c r="AT583" s="39"/>
      <c r="AU583" s="39"/>
    </row>
    <row r="584" spans="1:47" s="26" customFormat="1" ht="39" customHeight="1" x14ac:dyDescent="0.25">
      <c r="A584" s="65" t="e">
        <f>VLOOKUP(D584,'Active-Bldg List ref'!$A:$E,4,FALSE)</f>
        <v>#N/A</v>
      </c>
      <c r="B584" s="65" t="e">
        <f>VLOOKUP(D584,'Active-Bldg List ref'!$A:$E,5,FALSE)</f>
        <v>#N/A</v>
      </c>
      <c r="C584" s="65" t="e">
        <f>VLOOKUP(D584,'Active-Bldg List ref'!$A:$B,2,FALSE)</f>
        <v>#N/A</v>
      </c>
      <c r="D584" s="65" t="e">
        <f>INDEX('Active-Bldg List ref'!$A:$A,MATCH(R584,'Active-Bldg List ref'!$C:$C,0))</f>
        <v>#N/A</v>
      </c>
      <c r="E584" s="65" t="e">
        <f>INDEX('Equip Group &amp; Type ref'!D:D,MATCH(U584,'Equip Group &amp; Type ref'!E:E,0))</f>
        <v>#N/A</v>
      </c>
      <c r="F584" s="66" t="e">
        <f>INDEX('Equip Group &amp; Type ref'!F:F,MATCH(V584,'Equip Group &amp; Type ref'!G:G,0))</f>
        <v>#N/A</v>
      </c>
      <c r="G584" s="83"/>
      <c r="H584" s="69" t="e">
        <f>INDEX('Equip Group &amp; Type ref'!$F:$H,MATCH(F584,'Equip Group &amp; Type ref'!$F:$F,0),MATCH(A584,'Equip Group &amp; Type ref'!$2:$2,0))</f>
        <v>#N/A</v>
      </c>
      <c r="I584" s="70" t="e">
        <f>VLOOKUP(F584,'Equip Group &amp; Type ref'!F:H,6,FALSE)</f>
        <v>#N/A</v>
      </c>
      <c r="J584" s="71" t="e">
        <f>CONCATENATE(D584,":",VLOOKUP(F584,'Equip Group &amp; Type ref'!F:G,2,FALSE),":",$W584)</f>
        <v>#N/A</v>
      </c>
      <c r="K584" s="84" t="e">
        <f t="shared" si="21"/>
        <v>#N/A</v>
      </c>
      <c r="L584" s="70" t="e">
        <f>INDEX('MFR_List ref'!$A:$A,MATCH($Z584,'MFR_List ref'!$B:$B,0))</f>
        <v>#N/A</v>
      </c>
      <c r="M584" s="76" t="e">
        <f t="shared" si="20"/>
        <v>#N/A</v>
      </c>
      <c r="N584" s="78"/>
      <c r="O584" s="85"/>
      <c r="P584" s="86"/>
      <c r="Q584" s="74"/>
      <c r="R584" s="35"/>
      <c r="S584" s="36"/>
      <c r="T584" s="98"/>
      <c r="U584" s="37"/>
      <c r="V584" s="37"/>
      <c r="W584" s="38"/>
      <c r="X584" s="38"/>
      <c r="Y584" s="38"/>
      <c r="Z584" s="35"/>
      <c r="AA584" s="40"/>
      <c r="AB584" s="41"/>
      <c r="AC584" s="42"/>
      <c r="AD584" s="34"/>
      <c r="AE584" s="39"/>
      <c r="AF584" s="39"/>
      <c r="AG584" s="39"/>
      <c r="AH584" s="34"/>
      <c r="AI584" s="39"/>
      <c r="AJ584" s="39"/>
      <c r="AK584" s="43"/>
      <c r="AL584" s="38"/>
      <c r="AM584" s="40"/>
      <c r="AN584" s="40"/>
      <c r="AO584" s="40"/>
      <c r="AP584" s="40"/>
      <c r="AQ584" s="39"/>
      <c r="AR584" s="39"/>
      <c r="AS584" s="39"/>
      <c r="AT584" s="39"/>
      <c r="AU584" s="39"/>
    </row>
    <row r="585" spans="1:47" s="26" customFormat="1" ht="39" customHeight="1" x14ac:dyDescent="0.25">
      <c r="A585" s="65" t="e">
        <f>VLOOKUP(D585,'Active-Bldg List ref'!$A:$E,4,FALSE)</f>
        <v>#N/A</v>
      </c>
      <c r="B585" s="65" t="e">
        <f>VLOOKUP(D585,'Active-Bldg List ref'!$A:$E,5,FALSE)</f>
        <v>#N/A</v>
      </c>
      <c r="C585" s="65" t="e">
        <f>VLOOKUP(D585,'Active-Bldg List ref'!$A:$B,2,FALSE)</f>
        <v>#N/A</v>
      </c>
      <c r="D585" s="65" t="e">
        <f>INDEX('Active-Bldg List ref'!$A:$A,MATCH(R585,'Active-Bldg List ref'!$C:$C,0))</f>
        <v>#N/A</v>
      </c>
      <c r="E585" s="65" t="e">
        <f>INDEX('Equip Group &amp; Type ref'!D:D,MATCH(U585,'Equip Group &amp; Type ref'!E:E,0))</f>
        <v>#N/A</v>
      </c>
      <c r="F585" s="66" t="e">
        <f>INDEX('Equip Group &amp; Type ref'!F:F,MATCH(V585,'Equip Group &amp; Type ref'!G:G,0))</f>
        <v>#N/A</v>
      </c>
      <c r="G585" s="83"/>
      <c r="H585" s="69" t="e">
        <f>INDEX('Equip Group &amp; Type ref'!$F:$H,MATCH(F585,'Equip Group &amp; Type ref'!$F:$F,0),MATCH(A585,'Equip Group &amp; Type ref'!$2:$2,0))</f>
        <v>#N/A</v>
      </c>
      <c r="I585" s="70" t="e">
        <f>VLOOKUP(F585,'Equip Group &amp; Type ref'!F:H,6,FALSE)</f>
        <v>#N/A</v>
      </c>
      <c r="J585" s="71" t="e">
        <f>CONCATENATE(D585,":",VLOOKUP(F585,'Equip Group &amp; Type ref'!F:G,2,FALSE),":",$W585)</f>
        <v>#N/A</v>
      </c>
      <c r="K585" s="84" t="e">
        <f t="shared" si="21"/>
        <v>#N/A</v>
      </c>
      <c r="L585" s="70" t="e">
        <f>INDEX('MFR_List ref'!$A:$A,MATCH($Z585,'MFR_List ref'!$B:$B,0))</f>
        <v>#N/A</v>
      </c>
      <c r="M585" s="76" t="e">
        <f t="shared" si="20"/>
        <v>#N/A</v>
      </c>
      <c r="N585" s="78"/>
      <c r="O585" s="85"/>
      <c r="P585" s="86"/>
      <c r="Q585" s="74"/>
      <c r="R585" s="35"/>
      <c r="S585" s="36"/>
      <c r="T585" s="98"/>
      <c r="U585" s="37"/>
      <c r="V585" s="37"/>
      <c r="W585" s="38"/>
      <c r="X585" s="38"/>
      <c r="Y585" s="38"/>
      <c r="Z585" s="35"/>
      <c r="AA585" s="40"/>
      <c r="AB585" s="41"/>
      <c r="AC585" s="42"/>
      <c r="AD585" s="34"/>
      <c r="AE585" s="39"/>
      <c r="AF585" s="39"/>
      <c r="AG585" s="39"/>
      <c r="AH585" s="34"/>
      <c r="AI585" s="39"/>
      <c r="AJ585" s="39"/>
      <c r="AK585" s="43"/>
      <c r="AL585" s="38"/>
      <c r="AM585" s="40"/>
      <c r="AN585" s="40"/>
      <c r="AO585" s="40"/>
      <c r="AP585" s="40"/>
      <c r="AQ585" s="39"/>
      <c r="AR585" s="39"/>
      <c r="AS585" s="39"/>
      <c r="AT585" s="39"/>
      <c r="AU585" s="39"/>
    </row>
    <row r="586" spans="1:47" s="26" customFormat="1" ht="39" customHeight="1" x14ac:dyDescent="0.25">
      <c r="A586" s="65" t="e">
        <f>VLOOKUP(D586,'Active-Bldg List ref'!$A:$E,4,FALSE)</f>
        <v>#N/A</v>
      </c>
      <c r="B586" s="65" t="e">
        <f>VLOOKUP(D586,'Active-Bldg List ref'!$A:$E,5,FALSE)</f>
        <v>#N/A</v>
      </c>
      <c r="C586" s="65" t="e">
        <f>VLOOKUP(D586,'Active-Bldg List ref'!$A:$B,2,FALSE)</f>
        <v>#N/A</v>
      </c>
      <c r="D586" s="65" t="e">
        <f>INDEX('Active-Bldg List ref'!$A:$A,MATCH(R586,'Active-Bldg List ref'!$C:$C,0))</f>
        <v>#N/A</v>
      </c>
      <c r="E586" s="65" t="e">
        <f>INDEX('Equip Group &amp; Type ref'!D:D,MATCH(U586,'Equip Group &amp; Type ref'!E:E,0))</f>
        <v>#N/A</v>
      </c>
      <c r="F586" s="66" t="e">
        <f>INDEX('Equip Group &amp; Type ref'!F:F,MATCH(V586,'Equip Group &amp; Type ref'!G:G,0))</f>
        <v>#N/A</v>
      </c>
      <c r="G586" s="83"/>
      <c r="H586" s="69" t="e">
        <f>INDEX('Equip Group &amp; Type ref'!$F:$H,MATCH(F586,'Equip Group &amp; Type ref'!$F:$F,0),MATCH(A586,'Equip Group &amp; Type ref'!$2:$2,0))</f>
        <v>#N/A</v>
      </c>
      <c r="I586" s="70" t="e">
        <f>VLOOKUP(F586,'Equip Group &amp; Type ref'!F:H,6,FALSE)</f>
        <v>#N/A</v>
      </c>
      <c r="J586" s="71" t="e">
        <f>CONCATENATE(D586,":",VLOOKUP(F586,'Equip Group &amp; Type ref'!F:G,2,FALSE),":",$W586)</f>
        <v>#N/A</v>
      </c>
      <c r="K586" s="84" t="e">
        <f t="shared" si="21"/>
        <v>#N/A</v>
      </c>
      <c r="L586" s="70" t="e">
        <f>INDEX('MFR_List ref'!$A:$A,MATCH($Z586,'MFR_List ref'!$B:$B,0))</f>
        <v>#N/A</v>
      </c>
      <c r="M586" s="76" t="e">
        <f t="shared" si="20"/>
        <v>#N/A</v>
      </c>
      <c r="N586" s="78"/>
      <c r="O586" s="85"/>
      <c r="P586" s="86"/>
      <c r="Q586" s="74"/>
      <c r="R586" s="35"/>
      <c r="S586" s="36"/>
      <c r="T586" s="98"/>
      <c r="U586" s="37"/>
      <c r="V586" s="37"/>
      <c r="W586" s="38"/>
      <c r="X586" s="38"/>
      <c r="Y586" s="38"/>
      <c r="Z586" s="35"/>
      <c r="AA586" s="40"/>
      <c r="AB586" s="41"/>
      <c r="AC586" s="42"/>
      <c r="AD586" s="34"/>
      <c r="AE586" s="39"/>
      <c r="AF586" s="39"/>
      <c r="AG586" s="39"/>
      <c r="AH586" s="34"/>
      <c r="AI586" s="39"/>
      <c r="AJ586" s="39"/>
      <c r="AK586" s="43"/>
      <c r="AL586" s="38"/>
      <c r="AM586" s="40"/>
      <c r="AN586" s="40"/>
      <c r="AO586" s="40"/>
      <c r="AP586" s="40"/>
      <c r="AQ586" s="39"/>
      <c r="AR586" s="39"/>
      <c r="AS586" s="39"/>
      <c r="AT586" s="39"/>
      <c r="AU586" s="39"/>
    </row>
    <row r="587" spans="1:47" s="26" customFormat="1" ht="39" customHeight="1" x14ac:dyDescent="0.25">
      <c r="A587" s="65" t="e">
        <f>VLOOKUP(D587,'Active-Bldg List ref'!$A:$E,4,FALSE)</f>
        <v>#N/A</v>
      </c>
      <c r="B587" s="65" t="e">
        <f>VLOOKUP(D587,'Active-Bldg List ref'!$A:$E,5,FALSE)</f>
        <v>#N/A</v>
      </c>
      <c r="C587" s="65" t="e">
        <f>VLOOKUP(D587,'Active-Bldg List ref'!$A:$B,2,FALSE)</f>
        <v>#N/A</v>
      </c>
      <c r="D587" s="65" t="e">
        <f>INDEX('Active-Bldg List ref'!$A:$A,MATCH(R587,'Active-Bldg List ref'!$C:$C,0))</f>
        <v>#N/A</v>
      </c>
      <c r="E587" s="65" t="e">
        <f>INDEX('Equip Group &amp; Type ref'!D:D,MATCH(U587,'Equip Group &amp; Type ref'!E:E,0))</f>
        <v>#N/A</v>
      </c>
      <c r="F587" s="66" t="e">
        <f>INDEX('Equip Group &amp; Type ref'!F:F,MATCH(V587,'Equip Group &amp; Type ref'!G:G,0))</f>
        <v>#N/A</v>
      </c>
      <c r="G587" s="83"/>
      <c r="H587" s="69" t="e">
        <f>INDEX('Equip Group &amp; Type ref'!$F:$H,MATCH(F587,'Equip Group &amp; Type ref'!$F:$F,0),MATCH(A587,'Equip Group &amp; Type ref'!$2:$2,0))</f>
        <v>#N/A</v>
      </c>
      <c r="I587" s="70" t="e">
        <f>VLOOKUP(F587,'Equip Group &amp; Type ref'!F:H,6,FALSE)</f>
        <v>#N/A</v>
      </c>
      <c r="J587" s="71" t="e">
        <f>CONCATENATE(D587,":",VLOOKUP(F587,'Equip Group &amp; Type ref'!F:G,2,FALSE),":",$W587)</f>
        <v>#N/A</v>
      </c>
      <c r="K587" s="84" t="e">
        <f t="shared" si="21"/>
        <v>#N/A</v>
      </c>
      <c r="L587" s="70" t="e">
        <f>INDEX('MFR_List ref'!$A:$A,MATCH($Z587,'MFR_List ref'!$B:$B,0))</f>
        <v>#N/A</v>
      </c>
      <c r="M587" s="76" t="e">
        <f t="shared" si="20"/>
        <v>#N/A</v>
      </c>
      <c r="N587" s="78"/>
      <c r="O587" s="85"/>
      <c r="P587" s="86"/>
      <c r="Q587" s="74"/>
      <c r="R587" s="35"/>
      <c r="S587" s="36"/>
      <c r="T587" s="98"/>
      <c r="U587" s="37"/>
      <c r="V587" s="37"/>
      <c r="W587" s="38"/>
      <c r="X587" s="38"/>
      <c r="Y587" s="38"/>
      <c r="Z587" s="35"/>
      <c r="AA587" s="40"/>
      <c r="AB587" s="41"/>
      <c r="AC587" s="42"/>
      <c r="AD587" s="34"/>
      <c r="AE587" s="39"/>
      <c r="AF587" s="39"/>
      <c r="AG587" s="39"/>
      <c r="AH587" s="34"/>
      <c r="AI587" s="39"/>
      <c r="AJ587" s="39"/>
      <c r="AK587" s="43"/>
      <c r="AL587" s="38"/>
      <c r="AM587" s="40"/>
      <c r="AN587" s="40"/>
      <c r="AO587" s="40"/>
      <c r="AP587" s="40"/>
      <c r="AQ587" s="39"/>
      <c r="AR587" s="39"/>
      <c r="AS587" s="39"/>
      <c r="AT587" s="39"/>
      <c r="AU587" s="39"/>
    </row>
    <row r="588" spans="1:47" s="26" customFormat="1" ht="39" customHeight="1" x14ac:dyDescent="0.25">
      <c r="A588" s="65" t="e">
        <f>VLOOKUP(D588,'Active-Bldg List ref'!$A:$E,4,FALSE)</f>
        <v>#N/A</v>
      </c>
      <c r="B588" s="65" t="e">
        <f>VLOOKUP(D588,'Active-Bldg List ref'!$A:$E,5,FALSE)</f>
        <v>#N/A</v>
      </c>
      <c r="C588" s="65" t="e">
        <f>VLOOKUP(D588,'Active-Bldg List ref'!$A:$B,2,FALSE)</f>
        <v>#N/A</v>
      </c>
      <c r="D588" s="65" t="e">
        <f>INDEX('Active-Bldg List ref'!$A:$A,MATCH(R588,'Active-Bldg List ref'!$C:$C,0))</f>
        <v>#N/A</v>
      </c>
      <c r="E588" s="65" t="e">
        <f>INDEX('Equip Group &amp; Type ref'!D:D,MATCH(U588,'Equip Group &amp; Type ref'!E:E,0))</f>
        <v>#N/A</v>
      </c>
      <c r="F588" s="66" t="e">
        <f>INDEX('Equip Group &amp; Type ref'!F:F,MATCH(V588,'Equip Group &amp; Type ref'!G:G,0))</f>
        <v>#N/A</v>
      </c>
      <c r="G588" s="83"/>
      <c r="H588" s="69" t="e">
        <f>INDEX('Equip Group &amp; Type ref'!$F:$H,MATCH(F588,'Equip Group &amp; Type ref'!$F:$F,0),MATCH(A588,'Equip Group &amp; Type ref'!$2:$2,0))</f>
        <v>#N/A</v>
      </c>
      <c r="I588" s="70" t="e">
        <f>VLOOKUP(F588,'Equip Group &amp; Type ref'!F:H,6,FALSE)</f>
        <v>#N/A</v>
      </c>
      <c r="J588" s="71" t="e">
        <f>CONCATENATE(D588,":",VLOOKUP(F588,'Equip Group &amp; Type ref'!F:G,2,FALSE),":",$W588)</f>
        <v>#N/A</v>
      </c>
      <c r="K588" s="84" t="e">
        <f t="shared" si="21"/>
        <v>#N/A</v>
      </c>
      <c r="L588" s="70" t="e">
        <f>INDEX('MFR_List ref'!$A:$A,MATCH($Z588,'MFR_List ref'!$B:$B,0))</f>
        <v>#N/A</v>
      </c>
      <c r="M588" s="76" t="e">
        <f t="shared" si="20"/>
        <v>#N/A</v>
      </c>
      <c r="N588" s="78"/>
      <c r="O588" s="85"/>
      <c r="P588" s="86"/>
      <c r="Q588" s="74"/>
      <c r="R588" s="35"/>
      <c r="S588" s="36"/>
      <c r="T588" s="98"/>
      <c r="U588" s="37"/>
      <c r="V588" s="37"/>
      <c r="W588" s="38"/>
      <c r="X588" s="38"/>
      <c r="Y588" s="38"/>
      <c r="Z588" s="35"/>
      <c r="AA588" s="40"/>
      <c r="AB588" s="41"/>
      <c r="AC588" s="42"/>
      <c r="AD588" s="34"/>
      <c r="AE588" s="39"/>
      <c r="AF588" s="39"/>
      <c r="AG588" s="39"/>
      <c r="AH588" s="34"/>
      <c r="AI588" s="39"/>
      <c r="AJ588" s="39"/>
      <c r="AK588" s="43"/>
      <c r="AL588" s="38"/>
      <c r="AM588" s="40"/>
      <c r="AN588" s="40"/>
      <c r="AO588" s="40"/>
      <c r="AP588" s="40"/>
      <c r="AQ588" s="39"/>
      <c r="AR588" s="39"/>
      <c r="AS588" s="39"/>
      <c r="AT588" s="39"/>
      <c r="AU588" s="39"/>
    </row>
    <row r="589" spans="1:47" s="26" customFormat="1" ht="39" customHeight="1" x14ac:dyDescent="0.25">
      <c r="A589" s="65" t="e">
        <f>VLOOKUP(D589,'Active-Bldg List ref'!$A:$E,4,FALSE)</f>
        <v>#N/A</v>
      </c>
      <c r="B589" s="65" t="e">
        <f>VLOOKUP(D589,'Active-Bldg List ref'!$A:$E,5,FALSE)</f>
        <v>#N/A</v>
      </c>
      <c r="C589" s="65" t="e">
        <f>VLOOKUP(D589,'Active-Bldg List ref'!$A:$B,2,FALSE)</f>
        <v>#N/A</v>
      </c>
      <c r="D589" s="65" t="e">
        <f>INDEX('Active-Bldg List ref'!$A:$A,MATCH(R589,'Active-Bldg List ref'!$C:$C,0))</f>
        <v>#N/A</v>
      </c>
      <c r="E589" s="65" t="e">
        <f>INDEX('Equip Group &amp; Type ref'!D:D,MATCH(U589,'Equip Group &amp; Type ref'!E:E,0))</f>
        <v>#N/A</v>
      </c>
      <c r="F589" s="66" t="e">
        <f>INDEX('Equip Group &amp; Type ref'!F:F,MATCH(V589,'Equip Group &amp; Type ref'!G:G,0))</f>
        <v>#N/A</v>
      </c>
      <c r="G589" s="83"/>
      <c r="H589" s="69" t="e">
        <f>INDEX('Equip Group &amp; Type ref'!$F:$H,MATCH(F589,'Equip Group &amp; Type ref'!$F:$F,0),MATCH(A589,'Equip Group &amp; Type ref'!$2:$2,0))</f>
        <v>#N/A</v>
      </c>
      <c r="I589" s="70" t="e">
        <f>VLOOKUP(F589,'Equip Group &amp; Type ref'!F:H,6,FALSE)</f>
        <v>#N/A</v>
      </c>
      <c r="J589" s="71" t="e">
        <f>CONCATENATE(D589,":",VLOOKUP(F589,'Equip Group &amp; Type ref'!F:G,2,FALSE),":",$W589)</f>
        <v>#N/A</v>
      </c>
      <c r="K589" s="84" t="e">
        <f t="shared" si="21"/>
        <v>#N/A</v>
      </c>
      <c r="L589" s="70" t="e">
        <f>INDEX('MFR_List ref'!$A:$A,MATCH($Z589,'MFR_List ref'!$B:$B,0))</f>
        <v>#N/A</v>
      </c>
      <c r="M589" s="76" t="e">
        <f t="shared" si="20"/>
        <v>#N/A</v>
      </c>
      <c r="N589" s="78"/>
      <c r="O589" s="85"/>
      <c r="P589" s="86"/>
      <c r="Q589" s="74"/>
      <c r="R589" s="35"/>
      <c r="S589" s="36"/>
      <c r="T589" s="98"/>
      <c r="U589" s="37"/>
      <c r="V589" s="37"/>
      <c r="W589" s="38"/>
      <c r="X589" s="38"/>
      <c r="Y589" s="38"/>
      <c r="Z589" s="35"/>
      <c r="AA589" s="40"/>
      <c r="AB589" s="41"/>
      <c r="AC589" s="42"/>
      <c r="AD589" s="34"/>
      <c r="AE589" s="39"/>
      <c r="AF589" s="39"/>
      <c r="AG589" s="39"/>
      <c r="AH589" s="34"/>
      <c r="AI589" s="39"/>
      <c r="AJ589" s="39"/>
      <c r="AK589" s="43"/>
      <c r="AL589" s="38"/>
      <c r="AM589" s="40"/>
      <c r="AN589" s="40"/>
      <c r="AO589" s="40"/>
      <c r="AP589" s="40"/>
      <c r="AQ589" s="39"/>
      <c r="AR589" s="39"/>
      <c r="AS589" s="39"/>
      <c r="AT589" s="39"/>
      <c r="AU589" s="39"/>
    </row>
    <row r="590" spans="1:47" s="26" customFormat="1" ht="39" customHeight="1" x14ac:dyDescent="0.25">
      <c r="A590" s="65" t="e">
        <f>VLOOKUP(D590,'Active-Bldg List ref'!$A:$E,4,FALSE)</f>
        <v>#N/A</v>
      </c>
      <c r="B590" s="65" t="e">
        <f>VLOOKUP(D590,'Active-Bldg List ref'!$A:$E,5,FALSE)</f>
        <v>#N/A</v>
      </c>
      <c r="C590" s="65" t="e">
        <f>VLOOKUP(D590,'Active-Bldg List ref'!$A:$B,2,FALSE)</f>
        <v>#N/A</v>
      </c>
      <c r="D590" s="65" t="e">
        <f>INDEX('Active-Bldg List ref'!$A:$A,MATCH(R590,'Active-Bldg List ref'!$C:$C,0))</f>
        <v>#N/A</v>
      </c>
      <c r="E590" s="65" t="e">
        <f>INDEX('Equip Group &amp; Type ref'!D:D,MATCH(U590,'Equip Group &amp; Type ref'!E:E,0))</f>
        <v>#N/A</v>
      </c>
      <c r="F590" s="66" t="e">
        <f>INDEX('Equip Group &amp; Type ref'!F:F,MATCH(V590,'Equip Group &amp; Type ref'!G:G,0))</f>
        <v>#N/A</v>
      </c>
      <c r="G590" s="83"/>
      <c r="H590" s="69" t="e">
        <f>INDEX('Equip Group &amp; Type ref'!$F:$H,MATCH(F590,'Equip Group &amp; Type ref'!$F:$F,0),MATCH(A590,'Equip Group &amp; Type ref'!$2:$2,0))</f>
        <v>#N/A</v>
      </c>
      <c r="I590" s="70" t="e">
        <f>VLOOKUP(F590,'Equip Group &amp; Type ref'!F:H,6,FALSE)</f>
        <v>#N/A</v>
      </c>
      <c r="J590" s="71" t="e">
        <f>CONCATENATE(D590,":",VLOOKUP(F590,'Equip Group &amp; Type ref'!F:G,2,FALSE),":",$W590)</f>
        <v>#N/A</v>
      </c>
      <c r="K590" s="84" t="e">
        <f t="shared" si="21"/>
        <v>#N/A</v>
      </c>
      <c r="L590" s="70" t="e">
        <f>INDEX('MFR_List ref'!$A:$A,MATCH($Z590,'MFR_List ref'!$B:$B,0))</f>
        <v>#N/A</v>
      </c>
      <c r="M590" s="76" t="e">
        <f t="shared" si="20"/>
        <v>#N/A</v>
      </c>
      <c r="N590" s="78"/>
      <c r="O590" s="85"/>
      <c r="P590" s="86"/>
      <c r="Q590" s="74"/>
      <c r="R590" s="35"/>
      <c r="S590" s="36"/>
      <c r="T590" s="98"/>
      <c r="U590" s="37"/>
      <c r="V590" s="37"/>
      <c r="W590" s="38"/>
      <c r="X590" s="38"/>
      <c r="Y590" s="38"/>
      <c r="Z590" s="35"/>
      <c r="AA590" s="40"/>
      <c r="AB590" s="41"/>
      <c r="AC590" s="42"/>
      <c r="AD590" s="34"/>
      <c r="AE590" s="39"/>
      <c r="AF590" s="39"/>
      <c r="AG590" s="39"/>
      <c r="AH590" s="34"/>
      <c r="AI590" s="39"/>
      <c r="AJ590" s="39"/>
      <c r="AK590" s="43"/>
      <c r="AL590" s="38"/>
      <c r="AM590" s="40"/>
      <c r="AN590" s="40"/>
      <c r="AO590" s="40"/>
      <c r="AP590" s="40"/>
      <c r="AQ590" s="39"/>
      <c r="AR590" s="39"/>
      <c r="AS590" s="39"/>
      <c r="AT590" s="39"/>
      <c r="AU590" s="39"/>
    </row>
    <row r="591" spans="1:47" s="26" customFormat="1" ht="39" customHeight="1" x14ac:dyDescent="0.25">
      <c r="A591" s="65" t="e">
        <f>VLOOKUP(D591,'Active-Bldg List ref'!$A:$E,4,FALSE)</f>
        <v>#N/A</v>
      </c>
      <c r="B591" s="65" t="e">
        <f>VLOOKUP(D591,'Active-Bldg List ref'!$A:$E,5,FALSE)</f>
        <v>#N/A</v>
      </c>
      <c r="C591" s="65" t="e">
        <f>VLOOKUP(D591,'Active-Bldg List ref'!$A:$B,2,FALSE)</f>
        <v>#N/A</v>
      </c>
      <c r="D591" s="65" t="e">
        <f>INDEX('Active-Bldg List ref'!$A:$A,MATCH(R591,'Active-Bldg List ref'!$C:$C,0))</f>
        <v>#N/A</v>
      </c>
      <c r="E591" s="65" t="e">
        <f>INDEX('Equip Group &amp; Type ref'!D:D,MATCH(U591,'Equip Group &amp; Type ref'!E:E,0))</f>
        <v>#N/A</v>
      </c>
      <c r="F591" s="66" t="e">
        <f>INDEX('Equip Group &amp; Type ref'!F:F,MATCH(V591,'Equip Group &amp; Type ref'!G:G,0))</f>
        <v>#N/A</v>
      </c>
      <c r="G591" s="83"/>
      <c r="H591" s="69" t="e">
        <f>INDEX('Equip Group &amp; Type ref'!$F:$H,MATCH(F591,'Equip Group &amp; Type ref'!$F:$F,0),MATCH(A591,'Equip Group &amp; Type ref'!$2:$2,0))</f>
        <v>#N/A</v>
      </c>
      <c r="I591" s="70" t="e">
        <f>VLOOKUP(F591,'Equip Group &amp; Type ref'!F:H,6,FALSE)</f>
        <v>#N/A</v>
      </c>
      <c r="J591" s="71" t="e">
        <f>CONCATENATE(D591,":",VLOOKUP(F591,'Equip Group &amp; Type ref'!F:G,2,FALSE),":",$W591)</f>
        <v>#N/A</v>
      </c>
      <c r="K591" s="84" t="e">
        <f t="shared" si="21"/>
        <v>#N/A</v>
      </c>
      <c r="L591" s="70" t="e">
        <f>INDEX('MFR_List ref'!$A:$A,MATCH($Z591,'MFR_List ref'!$B:$B,0))</f>
        <v>#N/A</v>
      </c>
      <c r="M591" s="76" t="e">
        <f t="shared" si="20"/>
        <v>#N/A</v>
      </c>
      <c r="N591" s="78"/>
      <c r="O591" s="85"/>
      <c r="P591" s="86"/>
      <c r="Q591" s="74"/>
      <c r="R591" s="35"/>
      <c r="S591" s="36"/>
      <c r="T591" s="98"/>
      <c r="U591" s="37"/>
      <c r="V591" s="37"/>
      <c r="W591" s="38"/>
      <c r="X591" s="38"/>
      <c r="Y591" s="38"/>
      <c r="Z591" s="35"/>
      <c r="AA591" s="40"/>
      <c r="AB591" s="41"/>
      <c r="AC591" s="42"/>
      <c r="AD591" s="34"/>
      <c r="AE591" s="39"/>
      <c r="AF591" s="39"/>
      <c r="AG591" s="39"/>
      <c r="AH591" s="34"/>
      <c r="AI591" s="39"/>
      <c r="AJ591" s="39"/>
      <c r="AK591" s="43"/>
      <c r="AL591" s="38"/>
      <c r="AM591" s="40"/>
      <c r="AN591" s="40"/>
      <c r="AO591" s="40"/>
      <c r="AP591" s="40"/>
      <c r="AQ591" s="39"/>
      <c r="AR591" s="39"/>
      <c r="AS591" s="39"/>
      <c r="AT591" s="39"/>
      <c r="AU591" s="39"/>
    </row>
    <row r="592" spans="1:47" s="26" customFormat="1" ht="39" customHeight="1" x14ac:dyDescent="0.25">
      <c r="A592" s="65" t="e">
        <f>VLOOKUP(D592,'Active-Bldg List ref'!$A:$E,4,FALSE)</f>
        <v>#N/A</v>
      </c>
      <c r="B592" s="65" t="e">
        <f>VLOOKUP(D592,'Active-Bldg List ref'!$A:$E,5,FALSE)</f>
        <v>#N/A</v>
      </c>
      <c r="C592" s="65" t="e">
        <f>VLOOKUP(D592,'Active-Bldg List ref'!$A:$B,2,FALSE)</f>
        <v>#N/A</v>
      </c>
      <c r="D592" s="65" t="e">
        <f>INDEX('Active-Bldg List ref'!$A:$A,MATCH(R592,'Active-Bldg List ref'!$C:$C,0))</f>
        <v>#N/A</v>
      </c>
      <c r="E592" s="65" t="e">
        <f>INDEX('Equip Group &amp; Type ref'!D:D,MATCH(U592,'Equip Group &amp; Type ref'!E:E,0))</f>
        <v>#N/A</v>
      </c>
      <c r="F592" s="66" t="e">
        <f>INDEX('Equip Group &amp; Type ref'!F:F,MATCH(V592,'Equip Group &amp; Type ref'!G:G,0))</f>
        <v>#N/A</v>
      </c>
      <c r="G592" s="83"/>
      <c r="H592" s="69" t="e">
        <f>INDEX('Equip Group &amp; Type ref'!$F:$H,MATCH(F592,'Equip Group &amp; Type ref'!$F:$F,0),MATCH(A592,'Equip Group &amp; Type ref'!$2:$2,0))</f>
        <v>#N/A</v>
      </c>
      <c r="I592" s="70" t="e">
        <f>VLOOKUP(F592,'Equip Group &amp; Type ref'!F:H,6,FALSE)</f>
        <v>#N/A</v>
      </c>
      <c r="J592" s="71" t="e">
        <f>CONCATENATE(D592,":",VLOOKUP(F592,'Equip Group &amp; Type ref'!F:G,2,FALSE),":",$W592)</f>
        <v>#N/A</v>
      </c>
      <c r="K592" s="84" t="e">
        <f t="shared" si="21"/>
        <v>#N/A</v>
      </c>
      <c r="L592" s="70" t="e">
        <f>INDEX('MFR_List ref'!$A:$A,MATCH($Z592,'MFR_List ref'!$B:$B,0))</f>
        <v>#N/A</v>
      </c>
      <c r="M592" s="76" t="e">
        <f t="shared" si="20"/>
        <v>#N/A</v>
      </c>
      <c r="N592" s="78"/>
      <c r="O592" s="85"/>
      <c r="P592" s="86"/>
      <c r="Q592" s="74"/>
      <c r="R592" s="35"/>
      <c r="S592" s="36"/>
      <c r="T592" s="98"/>
      <c r="U592" s="37"/>
      <c r="V592" s="37"/>
      <c r="W592" s="38"/>
      <c r="X592" s="38"/>
      <c r="Y592" s="38"/>
      <c r="Z592" s="35"/>
      <c r="AA592" s="40"/>
      <c r="AB592" s="41"/>
      <c r="AC592" s="42"/>
      <c r="AD592" s="34"/>
      <c r="AE592" s="39"/>
      <c r="AF592" s="39"/>
      <c r="AG592" s="39"/>
      <c r="AH592" s="34"/>
      <c r="AI592" s="39"/>
      <c r="AJ592" s="39"/>
      <c r="AK592" s="43"/>
      <c r="AL592" s="38"/>
      <c r="AM592" s="40"/>
      <c r="AN592" s="40"/>
      <c r="AO592" s="40"/>
      <c r="AP592" s="40"/>
      <c r="AQ592" s="39"/>
      <c r="AR592" s="39"/>
      <c r="AS592" s="39"/>
      <c r="AT592" s="39"/>
      <c r="AU592" s="39"/>
    </row>
    <row r="593" spans="1:47" s="26" customFormat="1" ht="39" customHeight="1" x14ac:dyDescent="0.25">
      <c r="A593" s="65" t="e">
        <f>VLOOKUP(D593,'Active-Bldg List ref'!$A:$E,4,FALSE)</f>
        <v>#N/A</v>
      </c>
      <c r="B593" s="65" t="e">
        <f>VLOOKUP(D593,'Active-Bldg List ref'!$A:$E,5,FALSE)</f>
        <v>#N/A</v>
      </c>
      <c r="C593" s="65" t="e">
        <f>VLOOKUP(D593,'Active-Bldg List ref'!$A:$B,2,FALSE)</f>
        <v>#N/A</v>
      </c>
      <c r="D593" s="65" t="e">
        <f>INDEX('Active-Bldg List ref'!$A:$A,MATCH(R593,'Active-Bldg List ref'!$C:$C,0))</f>
        <v>#N/A</v>
      </c>
      <c r="E593" s="65" t="e">
        <f>INDEX('Equip Group &amp; Type ref'!D:D,MATCH(U593,'Equip Group &amp; Type ref'!E:E,0))</f>
        <v>#N/A</v>
      </c>
      <c r="F593" s="66" t="e">
        <f>INDEX('Equip Group &amp; Type ref'!F:F,MATCH(V593,'Equip Group &amp; Type ref'!G:G,0))</f>
        <v>#N/A</v>
      </c>
      <c r="G593" s="83"/>
      <c r="H593" s="69" t="e">
        <f>INDEX('Equip Group &amp; Type ref'!$F:$H,MATCH(F593,'Equip Group &amp; Type ref'!$F:$F,0),MATCH(A593,'Equip Group &amp; Type ref'!$2:$2,0))</f>
        <v>#N/A</v>
      </c>
      <c r="I593" s="70" t="e">
        <f>VLOOKUP(F593,'Equip Group &amp; Type ref'!F:H,6,FALSE)</f>
        <v>#N/A</v>
      </c>
      <c r="J593" s="71" t="e">
        <f>CONCATENATE(D593,":",VLOOKUP(F593,'Equip Group &amp; Type ref'!F:G,2,FALSE),":",$W593)</f>
        <v>#N/A</v>
      </c>
      <c r="K593" s="84" t="e">
        <f t="shared" si="21"/>
        <v>#N/A</v>
      </c>
      <c r="L593" s="70" t="e">
        <f>INDEX('MFR_List ref'!$A:$A,MATCH($Z593,'MFR_List ref'!$B:$B,0))</f>
        <v>#N/A</v>
      </c>
      <c r="M593" s="76" t="e">
        <f t="shared" si="20"/>
        <v>#N/A</v>
      </c>
      <c r="N593" s="78"/>
      <c r="O593" s="85"/>
      <c r="P593" s="86"/>
      <c r="Q593" s="74"/>
      <c r="R593" s="35"/>
      <c r="S593" s="36"/>
      <c r="T593" s="98"/>
      <c r="U593" s="37"/>
      <c r="V593" s="37"/>
      <c r="W593" s="38"/>
      <c r="X593" s="38"/>
      <c r="Y593" s="38"/>
      <c r="Z593" s="35"/>
      <c r="AA593" s="40"/>
      <c r="AB593" s="41"/>
      <c r="AC593" s="42"/>
      <c r="AD593" s="34"/>
      <c r="AE593" s="39"/>
      <c r="AF593" s="39"/>
      <c r="AG593" s="39"/>
      <c r="AH593" s="34"/>
      <c r="AI593" s="39"/>
      <c r="AJ593" s="39"/>
      <c r="AK593" s="43"/>
      <c r="AL593" s="38"/>
      <c r="AM593" s="40"/>
      <c r="AN593" s="40"/>
      <c r="AO593" s="40"/>
      <c r="AP593" s="40"/>
      <c r="AQ593" s="39"/>
      <c r="AR593" s="39"/>
      <c r="AS593" s="39"/>
      <c r="AT593" s="39"/>
      <c r="AU593" s="39"/>
    </row>
    <row r="594" spans="1:47" s="26" customFormat="1" ht="39" customHeight="1" x14ac:dyDescent="0.25">
      <c r="A594" s="65" t="e">
        <f>VLOOKUP(D594,'Active-Bldg List ref'!$A:$E,4,FALSE)</f>
        <v>#N/A</v>
      </c>
      <c r="B594" s="65" t="e">
        <f>VLOOKUP(D594,'Active-Bldg List ref'!$A:$E,5,FALSE)</f>
        <v>#N/A</v>
      </c>
      <c r="C594" s="65" t="e">
        <f>VLOOKUP(D594,'Active-Bldg List ref'!$A:$B,2,FALSE)</f>
        <v>#N/A</v>
      </c>
      <c r="D594" s="65" t="e">
        <f>INDEX('Active-Bldg List ref'!$A:$A,MATCH(R594,'Active-Bldg List ref'!$C:$C,0))</f>
        <v>#N/A</v>
      </c>
      <c r="E594" s="65" t="e">
        <f>INDEX('Equip Group &amp; Type ref'!D:D,MATCH(U594,'Equip Group &amp; Type ref'!E:E,0))</f>
        <v>#N/A</v>
      </c>
      <c r="F594" s="66" t="e">
        <f>INDEX('Equip Group &amp; Type ref'!F:F,MATCH(V594,'Equip Group &amp; Type ref'!G:G,0))</f>
        <v>#N/A</v>
      </c>
      <c r="G594" s="83"/>
      <c r="H594" s="69" t="e">
        <f>INDEX('Equip Group &amp; Type ref'!$F:$H,MATCH(F594,'Equip Group &amp; Type ref'!$F:$F,0),MATCH(A594,'Equip Group &amp; Type ref'!$2:$2,0))</f>
        <v>#N/A</v>
      </c>
      <c r="I594" s="70" t="e">
        <f>VLOOKUP(F594,'Equip Group &amp; Type ref'!F:H,6,FALSE)</f>
        <v>#N/A</v>
      </c>
      <c r="J594" s="71" t="e">
        <f>CONCATENATE(D594,":",VLOOKUP(F594,'Equip Group &amp; Type ref'!F:G,2,FALSE),":",$W594)</f>
        <v>#N/A</v>
      </c>
      <c r="K594" s="84" t="e">
        <f t="shared" si="21"/>
        <v>#N/A</v>
      </c>
      <c r="L594" s="70" t="e">
        <f>INDEX('MFR_List ref'!$A:$A,MATCH($Z594,'MFR_List ref'!$B:$B,0))</f>
        <v>#N/A</v>
      </c>
      <c r="M594" s="76" t="e">
        <f t="shared" si="20"/>
        <v>#N/A</v>
      </c>
      <c r="N594" s="78"/>
      <c r="O594" s="85"/>
      <c r="P594" s="86"/>
      <c r="Q594" s="74"/>
      <c r="R594" s="35"/>
      <c r="S594" s="36"/>
      <c r="T594" s="98"/>
      <c r="U594" s="37"/>
      <c r="V594" s="37"/>
      <c r="W594" s="38"/>
      <c r="X594" s="38"/>
      <c r="Y594" s="38"/>
      <c r="Z594" s="35"/>
      <c r="AA594" s="40"/>
      <c r="AB594" s="41"/>
      <c r="AC594" s="42"/>
      <c r="AD594" s="34"/>
      <c r="AE594" s="39"/>
      <c r="AF594" s="39"/>
      <c r="AG594" s="39"/>
      <c r="AH594" s="34"/>
      <c r="AI594" s="39"/>
      <c r="AJ594" s="39"/>
      <c r="AK594" s="43"/>
      <c r="AL594" s="38"/>
      <c r="AM594" s="40"/>
      <c r="AN594" s="40"/>
      <c r="AO594" s="40"/>
      <c r="AP594" s="40"/>
      <c r="AQ594" s="39"/>
      <c r="AR594" s="39"/>
      <c r="AS594" s="39"/>
      <c r="AT594" s="39"/>
      <c r="AU594" s="39"/>
    </row>
    <row r="595" spans="1:47" s="26" customFormat="1" ht="39" customHeight="1" x14ac:dyDescent="0.25">
      <c r="A595" s="65" t="e">
        <f>VLOOKUP(D595,'Active-Bldg List ref'!$A:$E,4,FALSE)</f>
        <v>#N/A</v>
      </c>
      <c r="B595" s="65" t="e">
        <f>VLOOKUP(D595,'Active-Bldg List ref'!$A:$E,5,FALSE)</f>
        <v>#N/A</v>
      </c>
      <c r="C595" s="65" t="e">
        <f>VLOOKUP(D595,'Active-Bldg List ref'!$A:$B,2,FALSE)</f>
        <v>#N/A</v>
      </c>
      <c r="D595" s="65" t="e">
        <f>INDEX('Active-Bldg List ref'!$A:$A,MATCH(R595,'Active-Bldg List ref'!$C:$C,0))</f>
        <v>#N/A</v>
      </c>
      <c r="E595" s="65" t="e">
        <f>INDEX('Equip Group &amp; Type ref'!D:D,MATCH(U595,'Equip Group &amp; Type ref'!E:E,0))</f>
        <v>#N/A</v>
      </c>
      <c r="F595" s="66" t="e">
        <f>INDEX('Equip Group &amp; Type ref'!F:F,MATCH(V595,'Equip Group &amp; Type ref'!G:G,0))</f>
        <v>#N/A</v>
      </c>
      <c r="G595" s="83"/>
      <c r="H595" s="69" t="e">
        <f>INDEX('Equip Group &amp; Type ref'!$F:$H,MATCH(F595,'Equip Group &amp; Type ref'!$F:$F,0),MATCH(A595,'Equip Group &amp; Type ref'!$2:$2,0))</f>
        <v>#N/A</v>
      </c>
      <c r="I595" s="70" t="e">
        <f>VLOOKUP(F595,'Equip Group &amp; Type ref'!F:H,6,FALSE)</f>
        <v>#N/A</v>
      </c>
      <c r="J595" s="71" t="e">
        <f>CONCATENATE(D595,":",VLOOKUP(F595,'Equip Group &amp; Type ref'!F:G,2,FALSE),":",$W595)</f>
        <v>#N/A</v>
      </c>
      <c r="K595" s="84" t="e">
        <f t="shared" si="21"/>
        <v>#N/A</v>
      </c>
      <c r="L595" s="70" t="e">
        <f>INDEX('MFR_List ref'!$A:$A,MATCH($Z595,'MFR_List ref'!$B:$B,0))</f>
        <v>#N/A</v>
      </c>
      <c r="M595" s="76" t="e">
        <f t="shared" si="20"/>
        <v>#N/A</v>
      </c>
      <c r="N595" s="78"/>
      <c r="O595" s="85"/>
      <c r="P595" s="86"/>
      <c r="Q595" s="74"/>
      <c r="R595" s="35"/>
      <c r="S595" s="36"/>
      <c r="T595" s="98"/>
      <c r="U595" s="37"/>
      <c r="V595" s="37"/>
      <c r="W595" s="38"/>
      <c r="X595" s="38"/>
      <c r="Y595" s="38"/>
      <c r="Z595" s="35"/>
      <c r="AA595" s="40"/>
      <c r="AB595" s="41"/>
      <c r="AC595" s="42"/>
      <c r="AD595" s="34"/>
      <c r="AE595" s="39"/>
      <c r="AF595" s="39"/>
      <c r="AG595" s="39"/>
      <c r="AH595" s="34"/>
      <c r="AI595" s="39"/>
      <c r="AJ595" s="39"/>
      <c r="AK595" s="43"/>
      <c r="AL595" s="38"/>
      <c r="AM595" s="40"/>
      <c r="AN595" s="40"/>
      <c r="AO595" s="40"/>
      <c r="AP595" s="40"/>
      <c r="AQ595" s="39"/>
      <c r="AR595" s="39"/>
      <c r="AS595" s="39"/>
      <c r="AT595" s="39"/>
      <c r="AU595" s="39"/>
    </row>
    <row r="596" spans="1:47" s="26" customFormat="1" ht="39" customHeight="1" x14ac:dyDescent="0.25">
      <c r="A596" s="65" t="e">
        <f>VLOOKUP(D596,'Active-Bldg List ref'!$A:$E,4,FALSE)</f>
        <v>#N/A</v>
      </c>
      <c r="B596" s="65" t="e">
        <f>VLOOKUP(D596,'Active-Bldg List ref'!$A:$E,5,FALSE)</f>
        <v>#N/A</v>
      </c>
      <c r="C596" s="65" t="e">
        <f>VLOOKUP(D596,'Active-Bldg List ref'!$A:$B,2,FALSE)</f>
        <v>#N/A</v>
      </c>
      <c r="D596" s="65" t="e">
        <f>INDEX('Active-Bldg List ref'!$A:$A,MATCH(R596,'Active-Bldg List ref'!$C:$C,0))</f>
        <v>#N/A</v>
      </c>
      <c r="E596" s="65" t="e">
        <f>INDEX('Equip Group &amp; Type ref'!D:D,MATCH(U596,'Equip Group &amp; Type ref'!E:E,0))</f>
        <v>#N/A</v>
      </c>
      <c r="F596" s="66" t="e">
        <f>INDEX('Equip Group &amp; Type ref'!F:F,MATCH(V596,'Equip Group &amp; Type ref'!G:G,0))</f>
        <v>#N/A</v>
      </c>
      <c r="G596" s="83"/>
      <c r="H596" s="69" t="e">
        <f>INDEX('Equip Group &amp; Type ref'!$F:$H,MATCH(F596,'Equip Group &amp; Type ref'!$F:$F,0),MATCH(A596,'Equip Group &amp; Type ref'!$2:$2,0))</f>
        <v>#N/A</v>
      </c>
      <c r="I596" s="70" t="e">
        <f>VLOOKUP(F596,'Equip Group &amp; Type ref'!F:H,6,FALSE)</f>
        <v>#N/A</v>
      </c>
      <c r="J596" s="71" t="e">
        <f>CONCATENATE(D596,":",VLOOKUP(F596,'Equip Group &amp; Type ref'!F:G,2,FALSE),":",$W596)</f>
        <v>#N/A</v>
      </c>
      <c r="K596" s="84" t="e">
        <f t="shared" si="21"/>
        <v>#N/A</v>
      </c>
      <c r="L596" s="70" t="e">
        <f>INDEX('MFR_List ref'!$A:$A,MATCH($Z596,'MFR_List ref'!$B:$B,0))</f>
        <v>#N/A</v>
      </c>
      <c r="M596" s="76" t="e">
        <f t="shared" si="20"/>
        <v>#N/A</v>
      </c>
      <c r="N596" s="78"/>
      <c r="O596" s="85"/>
      <c r="P596" s="86"/>
      <c r="Q596" s="74"/>
      <c r="R596" s="35"/>
      <c r="S596" s="36"/>
      <c r="T596" s="98"/>
      <c r="U596" s="37"/>
      <c r="V596" s="37"/>
      <c r="W596" s="38"/>
      <c r="X596" s="38"/>
      <c r="Y596" s="38"/>
      <c r="Z596" s="35"/>
      <c r="AA596" s="40"/>
      <c r="AB596" s="41"/>
      <c r="AC596" s="42"/>
      <c r="AD596" s="34"/>
      <c r="AE596" s="39"/>
      <c r="AF596" s="39"/>
      <c r="AG596" s="39"/>
      <c r="AH596" s="34"/>
      <c r="AI596" s="39"/>
      <c r="AJ596" s="39"/>
      <c r="AK596" s="43"/>
      <c r="AL596" s="38"/>
      <c r="AM596" s="40"/>
      <c r="AN596" s="40"/>
      <c r="AO596" s="40"/>
      <c r="AP596" s="40"/>
      <c r="AQ596" s="39"/>
      <c r="AR596" s="39"/>
      <c r="AS596" s="39"/>
      <c r="AT596" s="39"/>
      <c r="AU596" s="39"/>
    </row>
    <row r="597" spans="1:47" s="26" customFormat="1" ht="39" customHeight="1" x14ac:dyDescent="0.25">
      <c r="A597" s="65" t="e">
        <f>VLOOKUP(D597,'Active-Bldg List ref'!$A:$E,4,FALSE)</f>
        <v>#N/A</v>
      </c>
      <c r="B597" s="65" t="e">
        <f>VLOOKUP(D597,'Active-Bldg List ref'!$A:$E,5,FALSE)</f>
        <v>#N/A</v>
      </c>
      <c r="C597" s="65" t="e">
        <f>VLOOKUP(D597,'Active-Bldg List ref'!$A:$B,2,FALSE)</f>
        <v>#N/A</v>
      </c>
      <c r="D597" s="65" t="e">
        <f>INDEX('Active-Bldg List ref'!$A:$A,MATCH(R597,'Active-Bldg List ref'!$C:$C,0))</f>
        <v>#N/A</v>
      </c>
      <c r="E597" s="65" t="e">
        <f>INDEX('Equip Group &amp; Type ref'!D:D,MATCH(U597,'Equip Group &amp; Type ref'!E:E,0))</f>
        <v>#N/A</v>
      </c>
      <c r="F597" s="66" t="e">
        <f>INDEX('Equip Group &amp; Type ref'!F:F,MATCH(V597,'Equip Group &amp; Type ref'!G:G,0))</f>
        <v>#N/A</v>
      </c>
      <c r="G597" s="83"/>
      <c r="H597" s="69" t="e">
        <f>INDEX('Equip Group &amp; Type ref'!$F:$H,MATCH(F597,'Equip Group &amp; Type ref'!$F:$F,0),MATCH(A597,'Equip Group &amp; Type ref'!$2:$2,0))</f>
        <v>#N/A</v>
      </c>
      <c r="I597" s="70" t="e">
        <f>VLOOKUP(F597,'Equip Group &amp; Type ref'!F:H,6,FALSE)</f>
        <v>#N/A</v>
      </c>
      <c r="J597" s="71" t="e">
        <f>CONCATENATE(D597,":",VLOOKUP(F597,'Equip Group &amp; Type ref'!F:G,2,FALSE),":",$W597)</f>
        <v>#N/A</v>
      </c>
      <c r="K597" s="84" t="e">
        <f t="shared" si="21"/>
        <v>#N/A</v>
      </c>
      <c r="L597" s="70" t="e">
        <f>INDEX('MFR_List ref'!$A:$A,MATCH($Z597,'MFR_List ref'!$B:$B,0))</f>
        <v>#N/A</v>
      </c>
      <c r="M597" s="76" t="e">
        <f t="shared" si="20"/>
        <v>#N/A</v>
      </c>
      <c r="N597" s="78"/>
      <c r="O597" s="85"/>
      <c r="P597" s="86"/>
      <c r="Q597" s="74"/>
      <c r="R597" s="35"/>
      <c r="S597" s="36"/>
      <c r="T597" s="98"/>
      <c r="U597" s="37"/>
      <c r="V597" s="37"/>
      <c r="W597" s="38"/>
      <c r="X597" s="38"/>
      <c r="Y597" s="38"/>
      <c r="Z597" s="35"/>
      <c r="AA597" s="40"/>
      <c r="AB597" s="41"/>
      <c r="AC597" s="42"/>
      <c r="AD597" s="34"/>
      <c r="AE597" s="39"/>
      <c r="AF597" s="39"/>
      <c r="AG597" s="39"/>
      <c r="AH597" s="34"/>
      <c r="AI597" s="39"/>
      <c r="AJ597" s="39"/>
      <c r="AK597" s="43"/>
      <c r="AL597" s="38"/>
      <c r="AM597" s="40"/>
      <c r="AN597" s="40"/>
      <c r="AO597" s="40"/>
      <c r="AP597" s="40"/>
      <c r="AQ597" s="39"/>
      <c r="AR597" s="39"/>
      <c r="AS597" s="39"/>
      <c r="AT597" s="39"/>
      <c r="AU597" s="39"/>
    </row>
    <row r="598" spans="1:47" s="26" customFormat="1" ht="39" customHeight="1" x14ac:dyDescent="0.25">
      <c r="A598" s="65" t="e">
        <f>VLOOKUP(D598,'Active-Bldg List ref'!$A:$E,4,FALSE)</f>
        <v>#N/A</v>
      </c>
      <c r="B598" s="65" t="e">
        <f>VLOOKUP(D598,'Active-Bldg List ref'!$A:$E,5,FALSE)</f>
        <v>#N/A</v>
      </c>
      <c r="C598" s="65" t="e">
        <f>VLOOKUP(D598,'Active-Bldg List ref'!$A:$B,2,FALSE)</f>
        <v>#N/A</v>
      </c>
      <c r="D598" s="65" t="e">
        <f>INDEX('Active-Bldg List ref'!$A:$A,MATCH(R598,'Active-Bldg List ref'!$C:$C,0))</f>
        <v>#N/A</v>
      </c>
      <c r="E598" s="65" t="e">
        <f>INDEX('Equip Group &amp; Type ref'!D:D,MATCH(U598,'Equip Group &amp; Type ref'!E:E,0))</f>
        <v>#N/A</v>
      </c>
      <c r="F598" s="66" t="e">
        <f>INDEX('Equip Group &amp; Type ref'!F:F,MATCH(V598,'Equip Group &amp; Type ref'!G:G,0))</f>
        <v>#N/A</v>
      </c>
      <c r="G598" s="83"/>
      <c r="H598" s="69" t="e">
        <f>INDEX('Equip Group &amp; Type ref'!$F:$H,MATCH(F598,'Equip Group &amp; Type ref'!$F:$F,0),MATCH(A598,'Equip Group &amp; Type ref'!$2:$2,0))</f>
        <v>#N/A</v>
      </c>
      <c r="I598" s="70" t="e">
        <f>VLOOKUP(F598,'Equip Group &amp; Type ref'!F:H,6,FALSE)</f>
        <v>#N/A</v>
      </c>
      <c r="J598" s="71" t="e">
        <f>CONCATENATE(D598,":",VLOOKUP(F598,'Equip Group &amp; Type ref'!F:G,2,FALSE),":",$W598)</f>
        <v>#N/A</v>
      </c>
      <c r="K598" s="84" t="e">
        <f t="shared" si="21"/>
        <v>#N/A</v>
      </c>
      <c r="L598" s="70" t="e">
        <f>INDEX('MFR_List ref'!$A:$A,MATCH($Z598,'MFR_List ref'!$B:$B,0))</f>
        <v>#N/A</v>
      </c>
      <c r="M598" s="76" t="e">
        <f t="shared" si="20"/>
        <v>#N/A</v>
      </c>
      <c r="N598" s="78"/>
      <c r="O598" s="85"/>
      <c r="P598" s="86"/>
      <c r="Q598" s="74"/>
      <c r="R598" s="35"/>
      <c r="S598" s="36"/>
      <c r="T598" s="98"/>
      <c r="U598" s="37"/>
      <c r="V598" s="37"/>
      <c r="W598" s="38"/>
      <c r="X598" s="38"/>
      <c r="Y598" s="38"/>
      <c r="Z598" s="35"/>
      <c r="AA598" s="40"/>
      <c r="AB598" s="41"/>
      <c r="AC598" s="42"/>
      <c r="AD598" s="34"/>
      <c r="AE598" s="39"/>
      <c r="AF598" s="39"/>
      <c r="AG598" s="39"/>
      <c r="AH598" s="34"/>
      <c r="AI598" s="39"/>
      <c r="AJ598" s="39"/>
      <c r="AK598" s="43"/>
      <c r="AL598" s="38"/>
      <c r="AM598" s="40"/>
      <c r="AN598" s="40"/>
      <c r="AO598" s="40"/>
      <c r="AP598" s="40"/>
      <c r="AQ598" s="39"/>
      <c r="AR598" s="39"/>
      <c r="AS598" s="39"/>
      <c r="AT598" s="39"/>
      <c r="AU598" s="39"/>
    </row>
    <row r="599" spans="1:47" s="26" customFormat="1" ht="39" customHeight="1" x14ac:dyDescent="0.25">
      <c r="A599" s="65" t="e">
        <f>VLOOKUP(D599,'Active-Bldg List ref'!$A:$E,4,FALSE)</f>
        <v>#N/A</v>
      </c>
      <c r="B599" s="65" t="e">
        <f>VLOOKUP(D599,'Active-Bldg List ref'!$A:$E,5,FALSE)</f>
        <v>#N/A</v>
      </c>
      <c r="C599" s="65" t="e">
        <f>VLOOKUP(D599,'Active-Bldg List ref'!$A:$B,2,FALSE)</f>
        <v>#N/A</v>
      </c>
      <c r="D599" s="65" t="e">
        <f>INDEX('Active-Bldg List ref'!$A:$A,MATCH(R599,'Active-Bldg List ref'!$C:$C,0))</f>
        <v>#N/A</v>
      </c>
      <c r="E599" s="65" t="e">
        <f>INDEX('Equip Group &amp; Type ref'!D:D,MATCH(U599,'Equip Group &amp; Type ref'!E:E,0))</f>
        <v>#N/A</v>
      </c>
      <c r="F599" s="66" t="e">
        <f>INDEX('Equip Group &amp; Type ref'!F:F,MATCH(V599,'Equip Group &amp; Type ref'!G:G,0))</f>
        <v>#N/A</v>
      </c>
      <c r="G599" s="83"/>
      <c r="H599" s="69" t="e">
        <f>INDEX('Equip Group &amp; Type ref'!$F:$H,MATCH(F599,'Equip Group &amp; Type ref'!$F:$F,0),MATCH(A599,'Equip Group &amp; Type ref'!$2:$2,0))</f>
        <v>#N/A</v>
      </c>
      <c r="I599" s="70" t="e">
        <f>VLOOKUP(F599,'Equip Group &amp; Type ref'!F:H,6,FALSE)</f>
        <v>#N/A</v>
      </c>
      <c r="J599" s="71" t="e">
        <f>CONCATENATE(D599,":",VLOOKUP(F599,'Equip Group &amp; Type ref'!F:G,2,FALSE),":",$W599)</f>
        <v>#N/A</v>
      </c>
      <c r="K599" s="84" t="e">
        <f t="shared" si="21"/>
        <v>#N/A</v>
      </c>
      <c r="L599" s="70" t="e">
        <f>INDEX('MFR_List ref'!$A:$A,MATCH($Z599,'MFR_List ref'!$B:$B,0))</f>
        <v>#N/A</v>
      </c>
      <c r="M599" s="76" t="e">
        <f t="shared" si="20"/>
        <v>#N/A</v>
      </c>
      <c r="N599" s="78"/>
      <c r="O599" s="85"/>
      <c r="P599" s="86"/>
      <c r="Q599" s="74"/>
      <c r="R599" s="35"/>
      <c r="S599" s="36"/>
      <c r="T599" s="98"/>
      <c r="U599" s="37"/>
      <c r="V599" s="37"/>
      <c r="W599" s="38"/>
      <c r="X599" s="38"/>
      <c r="Y599" s="38"/>
      <c r="Z599" s="35"/>
      <c r="AA599" s="40"/>
      <c r="AB599" s="41"/>
      <c r="AC599" s="42"/>
      <c r="AD599" s="34"/>
      <c r="AE599" s="39"/>
      <c r="AF599" s="39"/>
      <c r="AG599" s="39"/>
      <c r="AH599" s="34"/>
      <c r="AI599" s="39"/>
      <c r="AJ599" s="39"/>
      <c r="AK599" s="43"/>
      <c r="AL599" s="38"/>
      <c r="AM599" s="40"/>
      <c r="AN599" s="40"/>
      <c r="AO599" s="40"/>
      <c r="AP599" s="40"/>
      <c r="AQ599" s="39"/>
      <c r="AR599" s="39"/>
      <c r="AS599" s="39"/>
      <c r="AT599" s="39"/>
      <c r="AU599" s="39"/>
    </row>
    <row r="600" spans="1:47" s="26" customFormat="1" ht="39" customHeight="1" x14ac:dyDescent="0.25">
      <c r="A600" s="65" t="e">
        <f>VLOOKUP(D600,'Active-Bldg List ref'!$A:$E,4,FALSE)</f>
        <v>#N/A</v>
      </c>
      <c r="B600" s="65" t="e">
        <f>VLOOKUP(D600,'Active-Bldg List ref'!$A:$E,5,FALSE)</f>
        <v>#N/A</v>
      </c>
      <c r="C600" s="65" t="e">
        <f>VLOOKUP(D600,'Active-Bldg List ref'!$A:$B,2,FALSE)</f>
        <v>#N/A</v>
      </c>
      <c r="D600" s="65" t="e">
        <f>INDEX('Active-Bldg List ref'!$A:$A,MATCH(R600,'Active-Bldg List ref'!$C:$C,0))</f>
        <v>#N/A</v>
      </c>
      <c r="E600" s="65" t="e">
        <f>INDEX('Equip Group &amp; Type ref'!D:D,MATCH(U600,'Equip Group &amp; Type ref'!E:E,0))</f>
        <v>#N/A</v>
      </c>
      <c r="F600" s="66" t="e">
        <f>INDEX('Equip Group &amp; Type ref'!F:F,MATCH(V600,'Equip Group &amp; Type ref'!G:G,0))</f>
        <v>#N/A</v>
      </c>
      <c r="G600" s="83"/>
      <c r="H600" s="69" t="e">
        <f>INDEX('Equip Group &amp; Type ref'!$F:$H,MATCH(F600,'Equip Group &amp; Type ref'!$F:$F,0),MATCH(A600,'Equip Group &amp; Type ref'!$2:$2,0))</f>
        <v>#N/A</v>
      </c>
      <c r="I600" s="70" t="e">
        <f>VLOOKUP(F600,'Equip Group &amp; Type ref'!F:H,6,FALSE)</f>
        <v>#N/A</v>
      </c>
      <c r="J600" s="71" t="e">
        <f>CONCATENATE(D600,":",VLOOKUP(F600,'Equip Group &amp; Type ref'!F:G,2,FALSE),":",$W600)</f>
        <v>#N/A</v>
      </c>
      <c r="K600" s="84" t="e">
        <f t="shared" si="21"/>
        <v>#N/A</v>
      </c>
      <c r="L600" s="70" t="e">
        <f>INDEX('MFR_List ref'!$A:$A,MATCH($Z600,'MFR_List ref'!$B:$B,0))</f>
        <v>#N/A</v>
      </c>
      <c r="M600" s="76" t="e">
        <f t="shared" si="20"/>
        <v>#N/A</v>
      </c>
      <c r="N600" s="78"/>
      <c r="O600" s="85"/>
      <c r="P600" s="86"/>
      <c r="Q600" s="74"/>
      <c r="R600" s="35"/>
      <c r="S600" s="36"/>
      <c r="T600" s="98"/>
      <c r="U600" s="37"/>
      <c r="V600" s="37"/>
      <c r="W600" s="38"/>
      <c r="X600" s="38"/>
      <c r="Y600" s="38"/>
      <c r="Z600" s="35"/>
      <c r="AA600" s="40"/>
      <c r="AB600" s="41"/>
      <c r="AC600" s="42"/>
      <c r="AD600" s="34"/>
      <c r="AE600" s="39"/>
      <c r="AF600" s="39"/>
      <c r="AG600" s="39"/>
      <c r="AH600" s="34"/>
      <c r="AI600" s="39"/>
      <c r="AJ600" s="39"/>
      <c r="AK600" s="43"/>
      <c r="AL600" s="38"/>
      <c r="AM600" s="40"/>
      <c r="AN600" s="40"/>
      <c r="AO600" s="40"/>
      <c r="AP600" s="40"/>
      <c r="AQ600" s="39"/>
      <c r="AR600" s="39"/>
      <c r="AS600" s="39"/>
      <c r="AT600" s="39"/>
      <c r="AU600" s="39"/>
    </row>
    <row r="601" spans="1:47" s="26" customFormat="1" ht="39" customHeight="1" x14ac:dyDescent="0.25">
      <c r="A601" s="65" t="e">
        <f>VLOOKUP(D601,'Active-Bldg List ref'!$A:$E,4,FALSE)</f>
        <v>#N/A</v>
      </c>
      <c r="B601" s="65" t="e">
        <f>VLOOKUP(D601,'Active-Bldg List ref'!$A:$E,5,FALSE)</f>
        <v>#N/A</v>
      </c>
      <c r="C601" s="65" t="e">
        <f>VLOOKUP(D601,'Active-Bldg List ref'!$A:$B,2,FALSE)</f>
        <v>#N/A</v>
      </c>
      <c r="D601" s="65" t="e">
        <f>INDEX('Active-Bldg List ref'!$A:$A,MATCH(R601,'Active-Bldg List ref'!$C:$C,0))</f>
        <v>#N/A</v>
      </c>
      <c r="E601" s="65" t="e">
        <f>INDEX('Equip Group &amp; Type ref'!D:D,MATCH(U601,'Equip Group &amp; Type ref'!E:E,0))</f>
        <v>#N/A</v>
      </c>
      <c r="F601" s="66" t="e">
        <f>INDEX('Equip Group &amp; Type ref'!F:F,MATCH(V601,'Equip Group &amp; Type ref'!G:G,0))</f>
        <v>#N/A</v>
      </c>
      <c r="G601" s="83"/>
      <c r="H601" s="69" t="e">
        <f>INDEX('Equip Group &amp; Type ref'!$F:$H,MATCH(F601,'Equip Group &amp; Type ref'!$F:$F,0),MATCH(A601,'Equip Group &amp; Type ref'!$2:$2,0))</f>
        <v>#N/A</v>
      </c>
      <c r="I601" s="70" t="e">
        <f>VLOOKUP(F601,'Equip Group &amp; Type ref'!F:H,6,FALSE)</f>
        <v>#N/A</v>
      </c>
      <c r="J601" s="71" t="e">
        <f>CONCATENATE(D601,":",VLOOKUP(F601,'Equip Group &amp; Type ref'!F:G,2,FALSE),":",$W601)</f>
        <v>#N/A</v>
      </c>
      <c r="K601" s="84" t="e">
        <f t="shared" si="21"/>
        <v>#N/A</v>
      </c>
      <c r="L601" s="70" t="e">
        <f>INDEX('MFR_List ref'!$A:$A,MATCH($Z601,'MFR_List ref'!$B:$B,0))</f>
        <v>#N/A</v>
      </c>
      <c r="M601" s="76" t="e">
        <f t="shared" si="20"/>
        <v>#N/A</v>
      </c>
      <c r="N601" s="78"/>
      <c r="O601" s="85"/>
      <c r="P601" s="86"/>
      <c r="Q601" s="74"/>
      <c r="R601" s="35"/>
      <c r="S601" s="36"/>
      <c r="T601" s="98"/>
      <c r="U601" s="37"/>
      <c r="V601" s="37"/>
      <c r="W601" s="38"/>
      <c r="X601" s="38"/>
      <c r="Y601" s="38"/>
      <c r="Z601" s="35"/>
      <c r="AA601" s="40"/>
      <c r="AB601" s="41"/>
      <c r="AC601" s="42"/>
      <c r="AD601" s="34"/>
      <c r="AE601" s="39"/>
      <c r="AF601" s="39"/>
      <c r="AG601" s="39"/>
      <c r="AH601" s="34"/>
      <c r="AI601" s="39"/>
      <c r="AJ601" s="39"/>
      <c r="AK601" s="43"/>
      <c r="AL601" s="38"/>
      <c r="AM601" s="40"/>
      <c r="AN601" s="40"/>
      <c r="AO601" s="40"/>
      <c r="AP601" s="40"/>
      <c r="AQ601" s="39"/>
      <c r="AR601" s="39"/>
      <c r="AS601" s="39"/>
      <c r="AT601" s="39"/>
      <c r="AU601" s="39"/>
    </row>
    <row r="602" spans="1:47" s="26" customFormat="1" ht="39" customHeight="1" x14ac:dyDescent="0.25">
      <c r="A602" s="65" t="e">
        <f>VLOOKUP(D602,'Active-Bldg List ref'!$A:$E,4,FALSE)</f>
        <v>#N/A</v>
      </c>
      <c r="B602" s="65" t="e">
        <f>VLOOKUP(D602,'Active-Bldg List ref'!$A:$E,5,FALSE)</f>
        <v>#N/A</v>
      </c>
      <c r="C602" s="65" t="e">
        <f>VLOOKUP(D602,'Active-Bldg List ref'!$A:$B,2,FALSE)</f>
        <v>#N/A</v>
      </c>
      <c r="D602" s="65" t="e">
        <f>INDEX('Active-Bldg List ref'!$A:$A,MATCH(R602,'Active-Bldg List ref'!$C:$C,0))</f>
        <v>#N/A</v>
      </c>
      <c r="E602" s="65" t="e">
        <f>INDEX('Equip Group &amp; Type ref'!D:D,MATCH(U602,'Equip Group &amp; Type ref'!E:E,0))</f>
        <v>#N/A</v>
      </c>
      <c r="F602" s="66" t="e">
        <f>INDEX('Equip Group &amp; Type ref'!F:F,MATCH(V602,'Equip Group &amp; Type ref'!G:G,0))</f>
        <v>#N/A</v>
      </c>
      <c r="G602" s="83"/>
      <c r="H602" s="69" t="e">
        <f>INDEX('Equip Group &amp; Type ref'!$F:$H,MATCH(F602,'Equip Group &amp; Type ref'!$F:$F,0),MATCH(A602,'Equip Group &amp; Type ref'!$2:$2,0))</f>
        <v>#N/A</v>
      </c>
      <c r="I602" s="70" t="e">
        <f>VLOOKUP(F602,'Equip Group &amp; Type ref'!F:H,6,FALSE)</f>
        <v>#N/A</v>
      </c>
      <c r="J602" s="71" t="e">
        <f>CONCATENATE(D602,":",VLOOKUP(F602,'Equip Group &amp; Type ref'!F:G,2,FALSE),":",$W602)</f>
        <v>#N/A</v>
      </c>
      <c r="K602" s="84" t="e">
        <f t="shared" si="21"/>
        <v>#N/A</v>
      </c>
      <c r="L602" s="70" t="e">
        <f>INDEX('MFR_List ref'!$A:$A,MATCH($Z602,'MFR_List ref'!$B:$B,0))</f>
        <v>#N/A</v>
      </c>
      <c r="M602" s="76" t="e">
        <f t="shared" si="20"/>
        <v>#N/A</v>
      </c>
      <c r="N602" s="78"/>
      <c r="O602" s="85"/>
      <c r="P602" s="86"/>
      <c r="Q602" s="74"/>
      <c r="R602" s="35"/>
      <c r="S602" s="36"/>
      <c r="T602" s="98"/>
      <c r="U602" s="37"/>
      <c r="V602" s="37"/>
      <c r="W602" s="38"/>
      <c r="X602" s="38"/>
      <c r="Y602" s="38"/>
      <c r="Z602" s="35"/>
      <c r="AA602" s="40"/>
      <c r="AB602" s="41"/>
      <c r="AC602" s="42"/>
      <c r="AD602" s="34"/>
      <c r="AE602" s="39"/>
      <c r="AF602" s="39"/>
      <c r="AG602" s="39"/>
      <c r="AH602" s="34"/>
      <c r="AI602" s="39"/>
      <c r="AJ602" s="39"/>
      <c r="AK602" s="43"/>
      <c r="AL602" s="38"/>
      <c r="AM602" s="40"/>
      <c r="AN602" s="40"/>
      <c r="AO602" s="40"/>
      <c r="AP602" s="40"/>
      <c r="AQ602" s="39"/>
      <c r="AR602" s="39"/>
      <c r="AS602" s="39"/>
      <c r="AT602" s="39"/>
      <c r="AU602" s="39"/>
    </row>
    <row r="603" spans="1:47" s="26" customFormat="1" ht="39" customHeight="1" x14ac:dyDescent="0.25">
      <c r="A603" s="65" t="e">
        <f>VLOOKUP(D603,'Active-Bldg List ref'!$A:$E,4,FALSE)</f>
        <v>#N/A</v>
      </c>
      <c r="B603" s="65" t="e">
        <f>VLOOKUP(D603,'Active-Bldg List ref'!$A:$E,5,FALSE)</f>
        <v>#N/A</v>
      </c>
      <c r="C603" s="65" t="e">
        <f>VLOOKUP(D603,'Active-Bldg List ref'!$A:$B,2,FALSE)</f>
        <v>#N/A</v>
      </c>
      <c r="D603" s="65" t="e">
        <f>INDEX('Active-Bldg List ref'!$A:$A,MATCH(R603,'Active-Bldg List ref'!$C:$C,0))</f>
        <v>#N/A</v>
      </c>
      <c r="E603" s="65" t="e">
        <f>INDEX('Equip Group &amp; Type ref'!D:D,MATCH(U603,'Equip Group &amp; Type ref'!E:E,0))</f>
        <v>#N/A</v>
      </c>
      <c r="F603" s="66" t="e">
        <f>INDEX('Equip Group &amp; Type ref'!F:F,MATCH(V603,'Equip Group &amp; Type ref'!G:G,0))</f>
        <v>#N/A</v>
      </c>
      <c r="G603" s="83"/>
      <c r="H603" s="69" t="e">
        <f>INDEX('Equip Group &amp; Type ref'!$F:$H,MATCH(F603,'Equip Group &amp; Type ref'!$F:$F,0),MATCH(A603,'Equip Group &amp; Type ref'!$2:$2,0))</f>
        <v>#N/A</v>
      </c>
      <c r="I603" s="70" t="e">
        <f>VLOOKUP(F603,'Equip Group &amp; Type ref'!F:H,6,FALSE)</f>
        <v>#N/A</v>
      </c>
      <c r="J603" s="71" t="e">
        <f>CONCATENATE(D603,":",VLOOKUP(F603,'Equip Group &amp; Type ref'!F:G,2,FALSE),":",$W603)</f>
        <v>#N/A</v>
      </c>
      <c r="K603" s="84" t="e">
        <f t="shared" ref="K603:K666" si="22">LEN(J603)</f>
        <v>#N/A</v>
      </c>
      <c r="L603" s="70" t="e">
        <f>INDEX('MFR_List ref'!$A:$A,MATCH($Z603,'MFR_List ref'!$B:$B,0))</f>
        <v>#N/A</v>
      </c>
      <c r="M603" s="76" t="e">
        <f t="shared" ref="M603:M666" si="23">CONCATENATE(RIGHT(C603,LEN(C603)-3),F603,"-",N603)</f>
        <v>#N/A</v>
      </c>
      <c r="N603" s="78"/>
      <c r="O603" s="85"/>
      <c r="P603" s="86"/>
      <c r="Q603" s="74"/>
      <c r="R603" s="35"/>
      <c r="S603" s="36"/>
      <c r="T603" s="98"/>
      <c r="U603" s="37"/>
      <c r="V603" s="37"/>
      <c r="W603" s="38"/>
      <c r="X603" s="38"/>
      <c r="Y603" s="38"/>
      <c r="Z603" s="35"/>
      <c r="AA603" s="40"/>
      <c r="AB603" s="41"/>
      <c r="AC603" s="42"/>
      <c r="AD603" s="34"/>
      <c r="AE603" s="39"/>
      <c r="AF603" s="39"/>
      <c r="AG603" s="39"/>
      <c r="AH603" s="34"/>
      <c r="AI603" s="39"/>
      <c r="AJ603" s="39"/>
      <c r="AK603" s="43"/>
      <c r="AL603" s="38"/>
      <c r="AM603" s="40"/>
      <c r="AN603" s="40"/>
      <c r="AO603" s="40"/>
      <c r="AP603" s="40"/>
      <c r="AQ603" s="39"/>
      <c r="AR603" s="39"/>
      <c r="AS603" s="39"/>
      <c r="AT603" s="39"/>
      <c r="AU603" s="39"/>
    </row>
    <row r="604" spans="1:47" s="26" customFormat="1" ht="39" customHeight="1" x14ac:dyDescent="0.25">
      <c r="A604" s="65" t="e">
        <f>VLOOKUP(D604,'Active-Bldg List ref'!$A:$E,4,FALSE)</f>
        <v>#N/A</v>
      </c>
      <c r="B604" s="65" t="e">
        <f>VLOOKUP(D604,'Active-Bldg List ref'!$A:$E,5,FALSE)</f>
        <v>#N/A</v>
      </c>
      <c r="C604" s="65" t="e">
        <f>VLOOKUP(D604,'Active-Bldg List ref'!$A:$B,2,FALSE)</f>
        <v>#N/A</v>
      </c>
      <c r="D604" s="65" t="e">
        <f>INDEX('Active-Bldg List ref'!$A:$A,MATCH(R604,'Active-Bldg List ref'!$C:$C,0))</f>
        <v>#N/A</v>
      </c>
      <c r="E604" s="65" t="e">
        <f>INDEX('Equip Group &amp; Type ref'!D:D,MATCH(U604,'Equip Group &amp; Type ref'!E:E,0))</f>
        <v>#N/A</v>
      </c>
      <c r="F604" s="66" t="e">
        <f>INDEX('Equip Group &amp; Type ref'!F:F,MATCH(V604,'Equip Group &amp; Type ref'!G:G,0))</f>
        <v>#N/A</v>
      </c>
      <c r="G604" s="83"/>
      <c r="H604" s="69" t="e">
        <f>INDEX('Equip Group &amp; Type ref'!$F:$H,MATCH(F604,'Equip Group &amp; Type ref'!$F:$F,0),MATCH(A604,'Equip Group &amp; Type ref'!$2:$2,0))</f>
        <v>#N/A</v>
      </c>
      <c r="I604" s="70" t="e">
        <f>VLOOKUP(F604,'Equip Group &amp; Type ref'!F:H,6,FALSE)</f>
        <v>#N/A</v>
      </c>
      <c r="J604" s="71" t="e">
        <f>CONCATENATE(D604,":",VLOOKUP(F604,'Equip Group &amp; Type ref'!F:G,2,FALSE),":",$W604)</f>
        <v>#N/A</v>
      </c>
      <c r="K604" s="84" t="e">
        <f t="shared" si="22"/>
        <v>#N/A</v>
      </c>
      <c r="L604" s="70" t="e">
        <f>INDEX('MFR_List ref'!$A:$A,MATCH($Z604,'MFR_List ref'!$B:$B,0))</f>
        <v>#N/A</v>
      </c>
      <c r="M604" s="76" t="e">
        <f t="shared" si="23"/>
        <v>#N/A</v>
      </c>
      <c r="N604" s="78"/>
      <c r="O604" s="85"/>
      <c r="P604" s="86"/>
      <c r="Q604" s="74"/>
      <c r="R604" s="35"/>
      <c r="S604" s="36"/>
      <c r="T604" s="98"/>
      <c r="U604" s="37"/>
      <c r="V604" s="37"/>
      <c r="W604" s="38"/>
      <c r="X604" s="38"/>
      <c r="Y604" s="38"/>
      <c r="Z604" s="35"/>
      <c r="AA604" s="40"/>
      <c r="AB604" s="41"/>
      <c r="AC604" s="42"/>
      <c r="AD604" s="34"/>
      <c r="AE604" s="39"/>
      <c r="AF604" s="39"/>
      <c r="AG604" s="39"/>
      <c r="AH604" s="34"/>
      <c r="AI604" s="39"/>
      <c r="AJ604" s="39"/>
      <c r="AK604" s="43"/>
      <c r="AL604" s="38"/>
      <c r="AM604" s="40"/>
      <c r="AN604" s="40"/>
      <c r="AO604" s="40"/>
      <c r="AP604" s="40"/>
      <c r="AQ604" s="39"/>
      <c r="AR604" s="39"/>
      <c r="AS604" s="39"/>
      <c r="AT604" s="39"/>
      <c r="AU604" s="39"/>
    </row>
    <row r="605" spans="1:47" s="26" customFormat="1" ht="39" customHeight="1" x14ac:dyDescent="0.25">
      <c r="A605" s="65" t="e">
        <f>VLOOKUP(D605,'Active-Bldg List ref'!$A:$E,4,FALSE)</f>
        <v>#N/A</v>
      </c>
      <c r="B605" s="65" t="e">
        <f>VLOOKUP(D605,'Active-Bldg List ref'!$A:$E,5,FALSE)</f>
        <v>#N/A</v>
      </c>
      <c r="C605" s="65" t="e">
        <f>VLOOKUP(D605,'Active-Bldg List ref'!$A:$B,2,FALSE)</f>
        <v>#N/A</v>
      </c>
      <c r="D605" s="65" t="e">
        <f>INDEX('Active-Bldg List ref'!$A:$A,MATCH(R605,'Active-Bldg List ref'!$C:$C,0))</f>
        <v>#N/A</v>
      </c>
      <c r="E605" s="65" t="e">
        <f>INDEX('Equip Group &amp; Type ref'!D:D,MATCH(U605,'Equip Group &amp; Type ref'!E:E,0))</f>
        <v>#N/A</v>
      </c>
      <c r="F605" s="66" t="e">
        <f>INDEX('Equip Group &amp; Type ref'!F:F,MATCH(V605,'Equip Group &amp; Type ref'!G:G,0))</f>
        <v>#N/A</v>
      </c>
      <c r="G605" s="83"/>
      <c r="H605" s="69" t="e">
        <f>INDEX('Equip Group &amp; Type ref'!$F:$H,MATCH(F605,'Equip Group &amp; Type ref'!$F:$F,0),MATCH(A605,'Equip Group &amp; Type ref'!$2:$2,0))</f>
        <v>#N/A</v>
      </c>
      <c r="I605" s="70" t="e">
        <f>VLOOKUP(F605,'Equip Group &amp; Type ref'!F:H,6,FALSE)</f>
        <v>#N/A</v>
      </c>
      <c r="J605" s="71" t="e">
        <f>CONCATENATE(D605,":",VLOOKUP(F605,'Equip Group &amp; Type ref'!F:G,2,FALSE),":",$W605)</f>
        <v>#N/A</v>
      </c>
      <c r="K605" s="84" t="e">
        <f t="shared" si="22"/>
        <v>#N/A</v>
      </c>
      <c r="L605" s="70" t="e">
        <f>INDEX('MFR_List ref'!$A:$A,MATCH($Z605,'MFR_List ref'!$B:$B,0))</f>
        <v>#N/A</v>
      </c>
      <c r="M605" s="76" t="e">
        <f t="shared" si="23"/>
        <v>#N/A</v>
      </c>
      <c r="N605" s="78"/>
      <c r="O605" s="85"/>
      <c r="P605" s="86"/>
      <c r="Q605" s="74"/>
      <c r="R605" s="35"/>
      <c r="S605" s="36"/>
      <c r="T605" s="98"/>
      <c r="U605" s="37"/>
      <c r="V605" s="37"/>
      <c r="W605" s="38"/>
      <c r="X605" s="38"/>
      <c r="Y605" s="38"/>
      <c r="Z605" s="35"/>
      <c r="AA605" s="40"/>
      <c r="AB605" s="41"/>
      <c r="AC605" s="42"/>
      <c r="AD605" s="34"/>
      <c r="AE605" s="39"/>
      <c r="AF605" s="39"/>
      <c r="AG605" s="39"/>
      <c r="AH605" s="34"/>
      <c r="AI605" s="39"/>
      <c r="AJ605" s="39"/>
      <c r="AK605" s="43"/>
      <c r="AL605" s="38"/>
      <c r="AM605" s="40"/>
      <c r="AN605" s="40"/>
      <c r="AO605" s="40"/>
      <c r="AP605" s="40"/>
      <c r="AQ605" s="39"/>
      <c r="AR605" s="39"/>
      <c r="AS605" s="39"/>
      <c r="AT605" s="39"/>
      <c r="AU605" s="39"/>
    </row>
    <row r="606" spans="1:47" s="26" customFormat="1" ht="39" customHeight="1" x14ac:dyDescent="0.25">
      <c r="A606" s="65" t="e">
        <f>VLOOKUP(D606,'Active-Bldg List ref'!$A:$E,4,FALSE)</f>
        <v>#N/A</v>
      </c>
      <c r="B606" s="65" t="e">
        <f>VLOOKUP(D606,'Active-Bldg List ref'!$A:$E,5,FALSE)</f>
        <v>#N/A</v>
      </c>
      <c r="C606" s="65" t="e">
        <f>VLOOKUP(D606,'Active-Bldg List ref'!$A:$B,2,FALSE)</f>
        <v>#N/A</v>
      </c>
      <c r="D606" s="65" t="e">
        <f>INDEX('Active-Bldg List ref'!$A:$A,MATCH(R606,'Active-Bldg List ref'!$C:$C,0))</f>
        <v>#N/A</v>
      </c>
      <c r="E606" s="65" t="e">
        <f>INDEX('Equip Group &amp; Type ref'!D:D,MATCH(U606,'Equip Group &amp; Type ref'!E:E,0))</f>
        <v>#N/A</v>
      </c>
      <c r="F606" s="66" t="e">
        <f>INDEX('Equip Group &amp; Type ref'!F:F,MATCH(V606,'Equip Group &amp; Type ref'!G:G,0))</f>
        <v>#N/A</v>
      </c>
      <c r="G606" s="83"/>
      <c r="H606" s="69" t="e">
        <f>INDEX('Equip Group &amp; Type ref'!$F:$H,MATCH(F606,'Equip Group &amp; Type ref'!$F:$F,0),MATCH(A606,'Equip Group &amp; Type ref'!$2:$2,0))</f>
        <v>#N/A</v>
      </c>
      <c r="I606" s="70" t="e">
        <f>VLOOKUP(F606,'Equip Group &amp; Type ref'!F:H,6,FALSE)</f>
        <v>#N/A</v>
      </c>
      <c r="J606" s="71" t="e">
        <f>CONCATENATE(D606,":",VLOOKUP(F606,'Equip Group &amp; Type ref'!F:G,2,FALSE),":",$W606)</f>
        <v>#N/A</v>
      </c>
      <c r="K606" s="84" t="e">
        <f t="shared" si="22"/>
        <v>#N/A</v>
      </c>
      <c r="L606" s="70" t="e">
        <f>INDEX('MFR_List ref'!$A:$A,MATCH($Z606,'MFR_List ref'!$B:$B,0))</f>
        <v>#N/A</v>
      </c>
      <c r="M606" s="76" t="e">
        <f t="shared" si="23"/>
        <v>#N/A</v>
      </c>
      <c r="N606" s="78"/>
      <c r="O606" s="85"/>
      <c r="P606" s="86"/>
      <c r="Q606" s="74"/>
      <c r="R606" s="35"/>
      <c r="S606" s="36"/>
      <c r="T606" s="98"/>
      <c r="U606" s="37"/>
      <c r="V606" s="37"/>
      <c r="W606" s="38"/>
      <c r="X606" s="38"/>
      <c r="Y606" s="38"/>
      <c r="Z606" s="35"/>
      <c r="AA606" s="40"/>
      <c r="AB606" s="41"/>
      <c r="AC606" s="42"/>
      <c r="AD606" s="34"/>
      <c r="AE606" s="39"/>
      <c r="AF606" s="39"/>
      <c r="AG606" s="39"/>
      <c r="AH606" s="34"/>
      <c r="AI606" s="39"/>
      <c r="AJ606" s="39"/>
      <c r="AK606" s="43"/>
      <c r="AL606" s="38"/>
      <c r="AM606" s="40"/>
      <c r="AN606" s="40"/>
      <c r="AO606" s="40"/>
      <c r="AP606" s="40"/>
      <c r="AQ606" s="39"/>
      <c r="AR606" s="39"/>
      <c r="AS606" s="39"/>
      <c r="AT606" s="39"/>
      <c r="AU606" s="39"/>
    </row>
    <row r="607" spans="1:47" s="26" customFormat="1" ht="39" customHeight="1" x14ac:dyDescent="0.25">
      <c r="A607" s="65" t="e">
        <f>VLOOKUP(D607,'Active-Bldg List ref'!$A:$E,4,FALSE)</f>
        <v>#N/A</v>
      </c>
      <c r="B607" s="65" t="e">
        <f>VLOOKUP(D607,'Active-Bldg List ref'!$A:$E,5,FALSE)</f>
        <v>#N/A</v>
      </c>
      <c r="C607" s="65" t="e">
        <f>VLOOKUP(D607,'Active-Bldg List ref'!$A:$B,2,FALSE)</f>
        <v>#N/A</v>
      </c>
      <c r="D607" s="65" t="e">
        <f>INDEX('Active-Bldg List ref'!$A:$A,MATCH(R607,'Active-Bldg List ref'!$C:$C,0))</f>
        <v>#N/A</v>
      </c>
      <c r="E607" s="65" t="e">
        <f>INDEX('Equip Group &amp; Type ref'!D:D,MATCH(U607,'Equip Group &amp; Type ref'!E:E,0))</f>
        <v>#N/A</v>
      </c>
      <c r="F607" s="66" t="e">
        <f>INDEX('Equip Group &amp; Type ref'!F:F,MATCH(V607,'Equip Group &amp; Type ref'!G:G,0))</f>
        <v>#N/A</v>
      </c>
      <c r="G607" s="83"/>
      <c r="H607" s="69" t="e">
        <f>INDEX('Equip Group &amp; Type ref'!$F:$H,MATCH(F607,'Equip Group &amp; Type ref'!$F:$F,0),MATCH(A607,'Equip Group &amp; Type ref'!$2:$2,0))</f>
        <v>#N/A</v>
      </c>
      <c r="I607" s="70" t="e">
        <f>VLOOKUP(F607,'Equip Group &amp; Type ref'!F:H,6,FALSE)</f>
        <v>#N/A</v>
      </c>
      <c r="J607" s="71" t="e">
        <f>CONCATENATE(D607,":",VLOOKUP(F607,'Equip Group &amp; Type ref'!F:G,2,FALSE),":",$W607)</f>
        <v>#N/A</v>
      </c>
      <c r="K607" s="84" t="e">
        <f t="shared" si="22"/>
        <v>#N/A</v>
      </c>
      <c r="L607" s="70" t="e">
        <f>INDEX('MFR_List ref'!$A:$A,MATCH($Z607,'MFR_List ref'!$B:$B,0))</f>
        <v>#N/A</v>
      </c>
      <c r="M607" s="76" t="e">
        <f t="shared" si="23"/>
        <v>#N/A</v>
      </c>
      <c r="N607" s="78"/>
      <c r="O607" s="85"/>
      <c r="P607" s="86"/>
      <c r="Q607" s="74"/>
      <c r="R607" s="35"/>
      <c r="S607" s="36"/>
      <c r="T607" s="98"/>
      <c r="U607" s="37"/>
      <c r="V607" s="37"/>
      <c r="W607" s="38"/>
      <c r="X607" s="38"/>
      <c r="Y607" s="38"/>
      <c r="Z607" s="35"/>
      <c r="AA607" s="40"/>
      <c r="AB607" s="41"/>
      <c r="AC607" s="42"/>
      <c r="AD607" s="34"/>
      <c r="AE607" s="39"/>
      <c r="AF607" s="39"/>
      <c r="AG607" s="39"/>
      <c r="AH607" s="34"/>
      <c r="AI607" s="39"/>
      <c r="AJ607" s="39"/>
      <c r="AK607" s="43"/>
      <c r="AL607" s="38"/>
      <c r="AM607" s="40"/>
      <c r="AN607" s="40"/>
      <c r="AO607" s="40"/>
      <c r="AP607" s="40"/>
      <c r="AQ607" s="39"/>
      <c r="AR607" s="39"/>
      <c r="AS607" s="39"/>
      <c r="AT607" s="39"/>
      <c r="AU607" s="39"/>
    </row>
    <row r="608" spans="1:47" s="26" customFormat="1" ht="39" customHeight="1" x14ac:dyDescent="0.25">
      <c r="A608" s="65" t="e">
        <f>VLOOKUP(D608,'Active-Bldg List ref'!$A:$E,4,FALSE)</f>
        <v>#N/A</v>
      </c>
      <c r="B608" s="65" t="e">
        <f>VLOOKUP(D608,'Active-Bldg List ref'!$A:$E,5,FALSE)</f>
        <v>#N/A</v>
      </c>
      <c r="C608" s="65" t="e">
        <f>VLOOKUP(D608,'Active-Bldg List ref'!$A:$B,2,FALSE)</f>
        <v>#N/A</v>
      </c>
      <c r="D608" s="65" t="e">
        <f>INDEX('Active-Bldg List ref'!$A:$A,MATCH(R608,'Active-Bldg List ref'!$C:$C,0))</f>
        <v>#N/A</v>
      </c>
      <c r="E608" s="65" t="e">
        <f>INDEX('Equip Group &amp; Type ref'!D:D,MATCH(U608,'Equip Group &amp; Type ref'!E:E,0))</f>
        <v>#N/A</v>
      </c>
      <c r="F608" s="66" t="e">
        <f>INDEX('Equip Group &amp; Type ref'!F:F,MATCH(V608,'Equip Group &amp; Type ref'!G:G,0))</f>
        <v>#N/A</v>
      </c>
      <c r="G608" s="83"/>
      <c r="H608" s="69" t="e">
        <f>INDEX('Equip Group &amp; Type ref'!$F:$H,MATCH(F608,'Equip Group &amp; Type ref'!$F:$F,0),MATCH(A608,'Equip Group &amp; Type ref'!$2:$2,0))</f>
        <v>#N/A</v>
      </c>
      <c r="I608" s="70" t="e">
        <f>VLOOKUP(F608,'Equip Group &amp; Type ref'!F:H,6,FALSE)</f>
        <v>#N/A</v>
      </c>
      <c r="J608" s="71" t="e">
        <f>CONCATENATE(D608,":",VLOOKUP(F608,'Equip Group &amp; Type ref'!F:G,2,FALSE),":",$W608)</f>
        <v>#N/A</v>
      </c>
      <c r="K608" s="84" t="e">
        <f t="shared" si="22"/>
        <v>#N/A</v>
      </c>
      <c r="L608" s="70" t="e">
        <f>INDEX('MFR_List ref'!$A:$A,MATCH($Z608,'MFR_List ref'!$B:$B,0))</f>
        <v>#N/A</v>
      </c>
      <c r="M608" s="76" t="e">
        <f t="shared" si="23"/>
        <v>#N/A</v>
      </c>
      <c r="N608" s="78"/>
      <c r="O608" s="85"/>
      <c r="P608" s="86"/>
      <c r="Q608" s="74"/>
      <c r="R608" s="35"/>
      <c r="S608" s="36"/>
      <c r="T608" s="98"/>
      <c r="U608" s="37"/>
      <c r="V608" s="37"/>
      <c r="W608" s="38"/>
      <c r="X608" s="38"/>
      <c r="Y608" s="38"/>
      <c r="Z608" s="35"/>
      <c r="AA608" s="40"/>
      <c r="AB608" s="41"/>
      <c r="AC608" s="42"/>
      <c r="AD608" s="34"/>
      <c r="AE608" s="39"/>
      <c r="AF608" s="39"/>
      <c r="AG608" s="39"/>
      <c r="AH608" s="34"/>
      <c r="AI608" s="39"/>
      <c r="AJ608" s="39"/>
      <c r="AK608" s="43"/>
      <c r="AL608" s="38"/>
      <c r="AM608" s="40"/>
      <c r="AN608" s="40"/>
      <c r="AO608" s="40"/>
      <c r="AP608" s="40"/>
      <c r="AQ608" s="39"/>
      <c r="AR608" s="39"/>
      <c r="AS608" s="39"/>
      <c r="AT608" s="39"/>
      <c r="AU608" s="39"/>
    </row>
    <row r="609" spans="1:47" s="26" customFormat="1" ht="39" customHeight="1" x14ac:dyDescent="0.25">
      <c r="A609" s="65" t="e">
        <f>VLOOKUP(D609,'Active-Bldg List ref'!$A:$E,4,FALSE)</f>
        <v>#N/A</v>
      </c>
      <c r="B609" s="65" t="e">
        <f>VLOOKUP(D609,'Active-Bldg List ref'!$A:$E,5,FALSE)</f>
        <v>#N/A</v>
      </c>
      <c r="C609" s="65" t="e">
        <f>VLOOKUP(D609,'Active-Bldg List ref'!$A:$B,2,FALSE)</f>
        <v>#N/A</v>
      </c>
      <c r="D609" s="65" t="e">
        <f>INDEX('Active-Bldg List ref'!$A:$A,MATCH(R609,'Active-Bldg List ref'!$C:$C,0))</f>
        <v>#N/A</v>
      </c>
      <c r="E609" s="65" t="e">
        <f>INDEX('Equip Group &amp; Type ref'!D:D,MATCH(U609,'Equip Group &amp; Type ref'!E:E,0))</f>
        <v>#N/A</v>
      </c>
      <c r="F609" s="66" t="e">
        <f>INDEX('Equip Group &amp; Type ref'!F:F,MATCH(V609,'Equip Group &amp; Type ref'!G:G,0))</f>
        <v>#N/A</v>
      </c>
      <c r="G609" s="83"/>
      <c r="H609" s="69" t="e">
        <f>INDEX('Equip Group &amp; Type ref'!$F:$H,MATCH(F609,'Equip Group &amp; Type ref'!$F:$F,0),MATCH(A609,'Equip Group &amp; Type ref'!$2:$2,0))</f>
        <v>#N/A</v>
      </c>
      <c r="I609" s="70" t="e">
        <f>VLOOKUP(F609,'Equip Group &amp; Type ref'!F:H,6,FALSE)</f>
        <v>#N/A</v>
      </c>
      <c r="J609" s="71" t="e">
        <f>CONCATENATE(D609,":",VLOOKUP(F609,'Equip Group &amp; Type ref'!F:G,2,FALSE),":",$W609)</f>
        <v>#N/A</v>
      </c>
      <c r="K609" s="84" t="e">
        <f t="shared" si="22"/>
        <v>#N/A</v>
      </c>
      <c r="L609" s="70" t="e">
        <f>INDEX('MFR_List ref'!$A:$A,MATCH($Z609,'MFR_List ref'!$B:$B,0))</f>
        <v>#N/A</v>
      </c>
      <c r="M609" s="76" t="e">
        <f t="shared" si="23"/>
        <v>#N/A</v>
      </c>
      <c r="N609" s="78"/>
      <c r="O609" s="85"/>
      <c r="P609" s="86"/>
      <c r="Q609" s="74"/>
      <c r="R609" s="35"/>
      <c r="S609" s="36"/>
      <c r="T609" s="98"/>
      <c r="U609" s="37"/>
      <c r="V609" s="37"/>
      <c r="W609" s="38"/>
      <c r="X609" s="38"/>
      <c r="Y609" s="38"/>
      <c r="Z609" s="35"/>
      <c r="AA609" s="40"/>
      <c r="AB609" s="41"/>
      <c r="AC609" s="42"/>
      <c r="AD609" s="34"/>
      <c r="AE609" s="39"/>
      <c r="AF609" s="39"/>
      <c r="AG609" s="39"/>
      <c r="AH609" s="34"/>
      <c r="AI609" s="39"/>
      <c r="AJ609" s="39"/>
      <c r="AK609" s="43"/>
      <c r="AL609" s="38"/>
      <c r="AM609" s="40"/>
      <c r="AN609" s="40"/>
      <c r="AO609" s="40"/>
      <c r="AP609" s="40"/>
      <c r="AQ609" s="39"/>
      <c r="AR609" s="39"/>
      <c r="AS609" s="39"/>
      <c r="AT609" s="39"/>
      <c r="AU609" s="39"/>
    </row>
    <row r="610" spans="1:47" s="26" customFormat="1" ht="39" customHeight="1" x14ac:dyDescent="0.25">
      <c r="A610" s="65" t="e">
        <f>VLOOKUP(D610,'Active-Bldg List ref'!$A:$E,4,FALSE)</f>
        <v>#N/A</v>
      </c>
      <c r="B610" s="65" t="e">
        <f>VLOOKUP(D610,'Active-Bldg List ref'!$A:$E,5,FALSE)</f>
        <v>#N/A</v>
      </c>
      <c r="C610" s="65" t="e">
        <f>VLOOKUP(D610,'Active-Bldg List ref'!$A:$B,2,FALSE)</f>
        <v>#N/A</v>
      </c>
      <c r="D610" s="65" t="e">
        <f>INDEX('Active-Bldg List ref'!$A:$A,MATCH(R610,'Active-Bldg List ref'!$C:$C,0))</f>
        <v>#N/A</v>
      </c>
      <c r="E610" s="65" t="e">
        <f>INDEX('Equip Group &amp; Type ref'!D:D,MATCH(U610,'Equip Group &amp; Type ref'!E:E,0))</f>
        <v>#N/A</v>
      </c>
      <c r="F610" s="66" t="e">
        <f>INDEX('Equip Group &amp; Type ref'!F:F,MATCH(V610,'Equip Group &amp; Type ref'!G:G,0))</f>
        <v>#N/A</v>
      </c>
      <c r="G610" s="83"/>
      <c r="H610" s="69" t="e">
        <f>INDEX('Equip Group &amp; Type ref'!$F:$H,MATCH(F610,'Equip Group &amp; Type ref'!$F:$F,0),MATCH(A610,'Equip Group &amp; Type ref'!$2:$2,0))</f>
        <v>#N/A</v>
      </c>
      <c r="I610" s="70" t="e">
        <f>VLOOKUP(F610,'Equip Group &amp; Type ref'!F:H,6,FALSE)</f>
        <v>#N/A</v>
      </c>
      <c r="J610" s="71" t="e">
        <f>CONCATENATE(D610,":",VLOOKUP(F610,'Equip Group &amp; Type ref'!F:G,2,FALSE),":",$W610)</f>
        <v>#N/A</v>
      </c>
      <c r="K610" s="84" t="e">
        <f t="shared" si="22"/>
        <v>#N/A</v>
      </c>
      <c r="L610" s="70" t="e">
        <f>INDEX('MFR_List ref'!$A:$A,MATCH($Z610,'MFR_List ref'!$B:$B,0))</f>
        <v>#N/A</v>
      </c>
      <c r="M610" s="76" t="e">
        <f t="shared" si="23"/>
        <v>#N/A</v>
      </c>
      <c r="N610" s="78"/>
      <c r="O610" s="85"/>
      <c r="P610" s="86"/>
      <c r="Q610" s="74"/>
      <c r="R610" s="35"/>
      <c r="S610" s="36"/>
      <c r="T610" s="98"/>
      <c r="U610" s="37"/>
      <c r="V610" s="37"/>
      <c r="W610" s="38"/>
      <c r="X610" s="38"/>
      <c r="Y610" s="38"/>
      <c r="Z610" s="35"/>
      <c r="AA610" s="40"/>
      <c r="AB610" s="41"/>
      <c r="AC610" s="42"/>
      <c r="AD610" s="34"/>
      <c r="AE610" s="39"/>
      <c r="AF610" s="39"/>
      <c r="AG610" s="39"/>
      <c r="AH610" s="34"/>
      <c r="AI610" s="39"/>
      <c r="AJ610" s="39"/>
      <c r="AK610" s="43"/>
      <c r="AL610" s="38"/>
      <c r="AM610" s="40"/>
      <c r="AN610" s="40"/>
      <c r="AO610" s="40"/>
      <c r="AP610" s="40"/>
      <c r="AQ610" s="39"/>
      <c r="AR610" s="39"/>
      <c r="AS610" s="39"/>
      <c r="AT610" s="39"/>
      <c r="AU610" s="39"/>
    </row>
    <row r="611" spans="1:47" s="26" customFormat="1" ht="39" customHeight="1" x14ac:dyDescent="0.25">
      <c r="A611" s="65" t="e">
        <f>VLOOKUP(D611,'Active-Bldg List ref'!$A:$E,4,FALSE)</f>
        <v>#N/A</v>
      </c>
      <c r="B611" s="65" t="e">
        <f>VLOOKUP(D611,'Active-Bldg List ref'!$A:$E,5,FALSE)</f>
        <v>#N/A</v>
      </c>
      <c r="C611" s="65" t="e">
        <f>VLOOKUP(D611,'Active-Bldg List ref'!$A:$B,2,FALSE)</f>
        <v>#N/A</v>
      </c>
      <c r="D611" s="65" t="e">
        <f>INDEX('Active-Bldg List ref'!$A:$A,MATCH(R611,'Active-Bldg List ref'!$C:$C,0))</f>
        <v>#N/A</v>
      </c>
      <c r="E611" s="65" t="e">
        <f>INDEX('Equip Group &amp; Type ref'!D:D,MATCH(U611,'Equip Group &amp; Type ref'!E:E,0))</f>
        <v>#N/A</v>
      </c>
      <c r="F611" s="66" t="e">
        <f>INDEX('Equip Group &amp; Type ref'!F:F,MATCH(V611,'Equip Group &amp; Type ref'!G:G,0))</f>
        <v>#N/A</v>
      </c>
      <c r="G611" s="83"/>
      <c r="H611" s="69" t="e">
        <f>INDEX('Equip Group &amp; Type ref'!$F:$H,MATCH(F611,'Equip Group &amp; Type ref'!$F:$F,0),MATCH(A611,'Equip Group &amp; Type ref'!$2:$2,0))</f>
        <v>#N/A</v>
      </c>
      <c r="I611" s="70" t="e">
        <f>VLOOKUP(F611,'Equip Group &amp; Type ref'!F:H,6,FALSE)</f>
        <v>#N/A</v>
      </c>
      <c r="J611" s="71" t="e">
        <f>CONCATENATE(D611,":",VLOOKUP(F611,'Equip Group &amp; Type ref'!F:G,2,FALSE),":",$W611)</f>
        <v>#N/A</v>
      </c>
      <c r="K611" s="84" t="e">
        <f t="shared" si="22"/>
        <v>#N/A</v>
      </c>
      <c r="L611" s="70" t="e">
        <f>INDEX('MFR_List ref'!$A:$A,MATCH($Z611,'MFR_List ref'!$B:$B,0))</f>
        <v>#N/A</v>
      </c>
      <c r="M611" s="76" t="e">
        <f t="shared" si="23"/>
        <v>#N/A</v>
      </c>
      <c r="N611" s="78"/>
      <c r="O611" s="85"/>
      <c r="P611" s="86"/>
      <c r="Q611" s="74"/>
      <c r="R611" s="35"/>
      <c r="S611" s="36"/>
      <c r="T611" s="98"/>
      <c r="U611" s="37"/>
      <c r="V611" s="37"/>
      <c r="W611" s="38"/>
      <c r="X611" s="38"/>
      <c r="Y611" s="38"/>
      <c r="Z611" s="35"/>
      <c r="AA611" s="40"/>
      <c r="AB611" s="41"/>
      <c r="AC611" s="42"/>
      <c r="AD611" s="34"/>
      <c r="AE611" s="39"/>
      <c r="AF611" s="39"/>
      <c r="AG611" s="39"/>
      <c r="AH611" s="34"/>
      <c r="AI611" s="39"/>
      <c r="AJ611" s="39"/>
      <c r="AK611" s="43"/>
      <c r="AL611" s="38"/>
      <c r="AM611" s="40"/>
      <c r="AN611" s="40"/>
      <c r="AO611" s="40"/>
      <c r="AP611" s="40"/>
      <c r="AQ611" s="39"/>
      <c r="AR611" s="39"/>
      <c r="AS611" s="39"/>
      <c r="AT611" s="39"/>
      <c r="AU611" s="39"/>
    </row>
    <row r="612" spans="1:47" s="26" customFormat="1" ht="39" customHeight="1" x14ac:dyDescent="0.25">
      <c r="A612" s="65" t="e">
        <f>VLOOKUP(D612,'Active-Bldg List ref'!$A:$E,4,FALSE)</f>
        <v>#N/A</v>
      </c>
      <c r="B612" s="65" t="e">
        <f>VLOOKUP(D612,'Active-Bldg List ref'!$A:$E,5,FALSE)</f>
        <v>#N/A</v>
      </c>
      <c r="C612" s="65" t="e">
        <f>VLOOKUP(D612,'Active-Bldg List ref'!$A:$B,2,FALSE)</f>
        <v>#N/A</v>
      </c>
      <c r="D612" s="65" t="e">
        <f>INDEX('Active-Bldg List ref'!$A:$A,MATCH(R612,'Active-Bldg List ref'!$C:$C,0))</f>
        <v>#N/A</v>
      </c>
      <c r="E612" s="65" t="e">
        <f>INDEX('Equip Group &amp; Type ref'!D:D,MATCH(U612,'Equip Group &amp; Type ref'!E:E,0))</f>
        <v>#N/A</v>
      </c>
      <c r="F612" s="66" t="e">
        <f>INDEX('Equip Group &amp; Type ref'!F:F,MATCH(V612,'Equip Group &amp; Type ref'!G:G,0))</f>
        <v>#N/A</v>
      </c>
      <c r="G612" s="83"/>
      <c r="H612" s="69" t="e">
        <f>INDEX('Equip Group &amp; Type ref'!$F:$H,MATCH(F612,'Equip Group &amp; Type ref'!$F:$F,0),MATCH(A612,'Equip Group &amp; Type ref'!$2:$2,0))</f>
        <v>#N/A</v>
      </c>
      <c r="I612" s="70" t="e">
        <f>VLOOKUP(F612,'Equip Group &amp; Type ref'!F:H,6,FALSE)</f>
        <v>#N/A</v>
      </c>
      <c r="J612" s="71" t="e">
        <f>CONCATENATE(D612,":",VLOOKUP(F612,'Equip Group &amp; Type ref'!F:G,2,FALSE),":",$W612)</f>
        <v>#N/A</v>
      </c>
      <c r="K612" s="84" t="e">
        <f t="shared" si="22"/>
        <v>#N/A</v>
      </c>
      <c r="L612" s="70" t="e">
        <f>INDEX('MFR_List ref'!$A:$A,MATCH($Z612,'MFR_List ref'!$B:$B,0))</f>
        <v>#N/A</v>
      </c>
      <c r="M612" s="76" t="e">
        <f t="shared" si="23"/>
        <v>#N/A</v>
      </c>
      <c r="N612" s="78"/>
      <c r="O612" s="85"/>
      <c r="P612" s="86"/>
      <c r="Q612" s="74"/>
      <c r="R612" s="35"/>
      <c r="S612" s="36"/>
      <c r="T612" s="98"/>
      <c r="U612" s="37"/>
      <c r="V612" s="37"/>
      <c r="W612" s="38"/>
      <c r="X612" s="38"/>
      <c r="Y612" s="38"/>
      <c r="Z612" s="35"/>
      <c r="AA612" s="40"/>
      <c r="AB612" s="41"/>
      <c r="AC612" s="42"/>
      <c r="AD612" s="34"/>
      <c r="AE612" s="39"/>
      <c r="AF612" s="39"/>
      <c r="AG612" s="39"/>
      <c r="AH612" s="34"/>
      <c r="AI612" s="39"/>
      <c r="AJ612" s="39"/>
      <c r="AK612" s="43"/>
      <c r="AL612" s="38"/>
      <c r="AM612" s="40"/>
      <c r="AN612" s="40"/>
      <c r="AO612" s="40"/>
      <c r="AP612" s="40"/>
      <c r="AQ612" s="39"/>
      <c r="AR612" s="39"/>
      <c r="AS612" s="39"/>
      <c r="AT612" s="39"/>
      <c r="AU612" s="39"/>
    </row>
    <row r="613" spans="1:47" s="26" customFormat="1" ht="39" customHeight="1" x14ac:dyDescent="0.25">
      <c r="A613" s="65" t="e">
        <f>VLOOKUP(D613,'Active-Bldg List ref'!$A:$E,4,FALSE)</f>
        <v>#N/A</v>
      </c>
      <c r="B613" s="65" t="e">
        <f>VLOOKUP(D613,'Active-Bldg List ref'!$A:$E,5,FALSE)</f>
        <v>#N/A</v>
      </c>
      <c r="C613" s="65" t="e">
        <f>VLOOKUP(D613,'Active-Bldg List ref'!$A:$B,2,FALSE)</f>
        <v>#N/A</v>
      </c>
      <c r="D613" s="65" t="e">
        <f>INDEX('Active-Bldg List ref'!$A:$A,MATCH(R613,'Active-Bldg List ref'!$C:$C,0))</f>
        <v>#N/A</v>
      </c>
      <c r="E613" s="65" t="e">
        <f>INDEX('Equip Group &amp; Type ref'!D:D,MATCH(U613,'Equip Group &amp; Type ref'!E:E,0))</f>
        <v>#N/A</v>
      </c>
      <c r="F613" s="66" t="e">
        <f>INDEX('Equip Group &amp; Type ref'!F:F,MATCH(V613,'Equip Group &amp; Type ref'!G:G,0))</f>
        <v>#N/A</v>
      </c>
      <c r="G613" s="83"/>
      <c r="H613" s="69" t="e">
        <f>INDEX('Equip Group &amp; Type ref'!$F:$H,MATCH(F613,'Equip Group &amp; Type ref'!$F:$F,0),MATCH(A613,'Equip Group &amp; Type ref'!$2:$2,0))</f>
        <v>#N/A</v>
      </c>
      <c r="I613" s="70" t="e">
        <f>VLOOKUP(F613,'Equip Group &amp; Type ref'!F:H,6,FALSE)</f>
        <v>#N/A</v>
      </c>
      <c r="J613" s="71" t="e">
        <f>CONCATENATE(D613,":",VLOOKUP(F613,'Equip Group &amp; Type ref'!F:G,2,FALSE),":",$W613)</f>
        <v>#N/A</v>
      </c>
      <c r="K613" s="84" t="e">
        <f t="shared" si="22"/>
        <v>#N/A</v>
      </c>
      <c r="L613" s="70" t="e">
        <f>INDEX('MFR_List ref'!$A:$A,MATCH($Z613,'MFR_List ref'!$B:$B,0))</f>
        <v>#N/A</v>
      </c>
      <c r="M613" s="76" t="e">
        <f t="shared" si="23"/>
        <v>#N/A</v>
      </c>
      <c r="N613" s="78"/>
      <c r="O613" s="85"/>
      <c r="P613" s="86"/>
      <c r="Q613" s="74"/>
      <c r="R613" s="35"/>
      <c r="S613" s="36"/>
      <c r="T613" s="98"/>
      <c r="U613" s="37"/>
      <c r="V613" s="37"/>
      <c r="W613" s="38"/>
      <c r="X613" s="38"/>
      <c r="Y613" s="38"/>
      <c r="Z613" s="35"/>
      <c r="AA613" s="40"/>
      <c r="AB613" s="41"/>
      <c r="AC613" s="42"/>
      <c r="AD613" s="34"/>
      <c r="AE613" s="39"/>
      <c r="AF613" s="39"/>
      <c r="AG613" s="39"/>
      <c r="AH613" s="34"/>
      <c r="AI613" s="39"/>
      <c r="AJ613" s="39"/>
      <c r="AK613" s="43"/>
      <c r="AL613" s="38"/>
      <c r="AM613" s="40"/>
      <c r="AN613" s="40"/>
      <c r="AO613" s="40"/>
      <c r="AP613" s="40"/>
      <c r="AQ613" s="39"/>
      <c r="AR613" s="39"/>
      <c r="AS613" s="39"/>
      <c r="AT613" s="39"/>
      <c r="AU613" s="39"/>
    </row>
    <row r="614" spans="1:47" s="26" customFormat="1" ht="39" customHeight="1" x14ac:dyDescent="0.25">
      <c r="A614" s="65" t="e">
        <f>VLOOKUP(D614,'Active-Bldg List ref'!$A:$E,4,FALSE)</f>
        <v>#N/A</v>
      </c>
      <c r="B614" s="65" t="e">
        <f>VLOOKUP(D614,'Active-Bldg List ref'!$A:$E,5,FALSE)</f>
        <v>#N/A</v>
      </c>
      <c r="C614" s="65" t="e">
        <f>VLOOKUP(D614,'Active-Bldg List ref'!$A:$B,2,FALSE)</f>
        <v>#N/A</v>
      </c>
      <c r="D614" s="65" t="e">
        <f>INDEX('Active-Bldg List ref'!$A:$A,MATCH(R614,'Active-Bldg List ref'!$C:$C,0))</f>
        <v>#N/A</v>
      </c>
      <c r="E614" s="65" t="e">
        <f>INDEX('Equip Group &amp; Type ref'!D:D,MATCH(U614,'Equip Group &amp; Type ref'!E:E,0))</f>
        <v>#N/A</v>
      </c>
      <c r="F614" s="66" t="e">
        <f>INDEX('Equip Group &amp; Type ref'!F:F,MATCH(V614,'Equip Group &amp; Type ref'!G:G,0))</f>
        <v>#N/A</v>
      </c>
      <c r="G614" s="83"/>
      <c r="H614" s="69" t="e">
        <f>INDEX('Equip Group &amp; Type ref'!$F:$H,MATCH(F614,'Equip Group &amp; Type ref'!$F:$F,0),MATCH(A614,'Equip Group &amp; Type ref'!$2:$2,0))</f>
        <v>#N/A</v>
      </c>
      <c r="I614" s="70" t="e">
        <f>VLOOKUP(F614,'Equip Group &amp; Type ref'!F:H,6,FALSE)</f>
        <v>#N/A</v>
      </c>
      <c r="J614" s="71" t="e">
        <f>CONCATENATE(D614,":",VLOOKUP(F614,'Equip Group &amp; Type ref'!F:G,2,FALSE),":",$W614)</f>
        <v>#N/A</v>
      </c>
      <c r="K614" s="84" t="e">
        <f t="shared" si="22"/>
        <v>#N/A</v>
      </c>
      <c r="L614" s="70" t="e">
        <f>INDEX('MFR_List ref'!$A:$A,MATCH($Z614,'MFR_List ref'!$B:$B,0))</f>
        <v>#N/A</v>
      </c>
      <c r="M614" s="76" t="e">
        <f t="shared" si="23"/>
        <v>#N/A</v>
      </c>
      <c r="N614" s="78"/>
      <c r="O614" s="85"/>
      <c r="P614" s="86"/>
      <c r="Q614" s="74"/>
      <c r="R614" s="35"/>
      <c r="S614" s="36"/>
      <c r="T614" s="98"/>
      <c r="U614" s="37"/>
      <c r="V614" s="37"/>
      <c r="W614" s="38"/>
      <c r="X614" s="38"/>
      <c r="Y614" s="38"/>
      <c r="Z614" s="35"/>
      <c r="AA614" s="40"/>
      <c r="AB614" s="41"/>
      <c r="AC614" s="42"/>
      <c r="AD614" s="34"/>
      <c r="AE614" s="39"/>
      <c r="AF614" s="39"/>
      <c r="AG614" s="39"/>
      <c r="AH614" s="34"/>
      <c r="AI614" s="39"/>
      <c r="AJ614" s="39"/>
      <c r="AK614" s="43"/>
      <c r="AL614" s="38"/>
      <c r="AM614" s="40"/>
      <c r="AN614" s="40"/>
      <c r="AO614" s="40"/>
      <c r="AP614" s="40"/>
      <c r="AQ614" s="39"/>
      <c r="AR614" s="39"/>
      <c r="AS614" s="39"/>
      <c r="AT614" s="39"/>
      <c r="AU614" s="39"/>
    </row>
    <row r="615" spans="1:47" s="26" customFormat="1" ht="39" customHeight="1" x14ac:dyDescent="0.25">
      <c r="A615" s="65" t="e">
        <f>VLOOKUP(D615,'Active-Bldg List ref'!$A:$E,4,FALSE)</f>
        <v>#N/A</v>
      </c>
      <c r="B615" s="65" t="e">
        <f>VLOOKUP(D615,'Active-Bldg List ref'!$A:$E,5,FALSE)</f>
        <v>#N/A</v>
      </c>
      <c r="C615" s="65" t="e">
        <f>VLOOKUP(D615,'Active-Bldg List ref'!$A:$B,2,FALSE)</f>
        <v>#N/A</v>
      </c>
      <c r="D615" s="65" t="e">
        <f>INDEX('Active-Bldg List ref'!$A:$A,MATCH(R615,'Active-Bldg List ref'!$C:$C,0))</f>
        <v>#N/A</v>
      </c>
      <c r="E615" s="65" t="e">
        <f>INDEX('Equip Group &amp; Type ref'!D:D,MATCH(U615,'Equip Group &amp; Type ref'!E:E,0))</f>
        <v>#N/A</v>
      </c>
      <c r="F615" s="66" t="e">
        <f>INDEX('Equip Group &amp; Type ref'!F:F,MATCH(V615,'Equip Group &amp; Type ref'!G:G,0))</f>
        <v>#N/A</v>
      </c>
      <c r="G615" s="83"/>
      <c r="H615" s="69" t="e">
        <f>INDEX('Equip Group &amp; Type ref'!$F:$H,MATCH(F615,'Equip Group &amp; Type ref'!$F:$F,0),MATCH(A615,'Equip Group &amp; Type ref'!$2:$2,0))</f>
        <v>#N/A</v>
      </c>
      <c r="I615" s="70" t="e">
        <f>VLOOKUP(F615,'Equip Group &amp; Type ref'!F:H,6,FALSE)</f>
        <v>#N/A</v>
      </c>
      <c r="J615" s="71" t="e">
        <f>CONCATENATE(D615,":",VLOOKUP(F615,'Equip Group &amp; Type ref'!F:G,2,FALSE),":",$W615)</f>
        <v>#N/A</v>
      </c>
      <c r="K615" s="84" t="e">
        <f t="shared" si="22"/>
        <v>#N/A</v>
      </c>
      <c r="L615" s="70" t="e">
        <f>INDEX('MFR_List ref'!$A:$A,MATCH($Z615,'MFR_List ref'!$B:$B,0))</f>
        <v>#N/A</v>
      </c>
      <c r="M615" s="76" t="e">
        <f t="shared" si="23"/>
        <v>#N/A</v>
      </c>
      <c r="N615" s="78"/>
      <c r="O615" s="85"/>
      <c r="P615" s="86"/>
      <c r="Q615" s="74"/>
      <c r="R615" s="35"/>
      <c r="S615" s="36"/>
      <c r="T615" s="98"/>
      <c r="U615" s="37"/>
      <c r="V615" s="37"/>
      <c r="W615" s="38"/>
      <c r="X615" s="38"/>
      <c r="Y615" s="38"/>
      <c r="Z615" s="35"/>
      <c r="AA615" s="40"/>
      <c r="AB615" s="41"/>
      <c r="AC615" s="42"/>
      <c r="AD615" s="34"/>
      <c r="AE615" s="39"/>
      <c r="AF615" s="39"/>
      <c r="AG615" s="39"/>
      <c r="AH615" s="34"/>
      <c r="AI615" s="39"/>
      <c r="AJ615" s="39"/>
      <c r="AK615" s="43"/>
      <c r="AL615" s="38"/>
      <c r="AM615" s="40"/>
      <c r="AN615" s="40"/>
      <c r="AO615" s="40"/>
      <c r="AP615" s="40"/>
      <c r="AQ615" s="39"/>
      <c r="AR615" s="39"/>
      <c r="AS615" s="39"/>
      <c r="AT615" s="39"/>
      <c r="AU615" s="39"/>
    </row>
    <row r="616" spans="1:47" s="26" customFormat="1" ht="39" customHeight="1" x14ac:dyDescent="0.25">
      <c r="A616" s="65" t="e">
        <f>VLOOKUP(D616,'Active-Bldg List ref'!$A:$E,4,FALSE)</f>
        <v>#N/A</v>
      </c>
      <c r="B616" s="65" t="e">
        <f>VLOOKUP(D616,'Active-Bldg List ref'!$A:$E,5,FALSE)</f>
        <v>#N/A</v>
      </c>
      <c r="C616" s="65" t="e">
        <f>VLOOKUP(D616,'Active-Bldg List ref'!$A:$B,2,FALSE)</f>
        <v>#N/A</v>
      </c>
      <c r="D616" s="65" t="e">
        <f>INDEX('Active-Bldg List ref'!$A:$A,MATCH(R616,'Active-Bldg List ref'!$C:$C,0))</f>
        <v>#N/A</v>
      </c>
      <c r="E616" s="65" t="e">
        <f>INDEX('Equip Group &amp; Type ref'!D:D,MATCH(U616,'Equip Group &amp; Type ref'!E:E,0))</f>
        <v>#N/A</v>
      </c>
      <c r="F616" s="66" t="e">
        <f>INDEX('Equip Group &amp; Type ref'!F:F,MATCH(V616,'Equip Group &amp; Type ref'!G:G,0))</f>
        <v>#N/A</v>
      </c>
      <c r="G616" s="83"/>
      <c r="H616" s="69" t="e">
        <f>INDEX('Equip Group &amp; Type ref'!$F:$H,MATCH(F616,'Equip Group &amp; Type ref'!$F:$F,0),MATCH(A616,'Equip Group &amp; Type ref'!$2:$2,0))</f>
        <v>#N/A</v>
      </c>
      <c r="I616" s="70" t="e">
        <f>VLOOKUP(F616,'Equip Group &amp; Type ref'!F:H,6,FALSE)</f>
        <v>#N/A</v>
      </c>
      <c r="J616" s="71" t="e">
        <f>CONCATENATE(D616,":",VLOOKUP(F616,'Equip Group &amp; Type ref'!F:G,2,FALSE),":",$W616)</f>
        <v>#N/A</v>
      </c>
      <c r="K616" s="84" t="e">
        <f t="shared" si="22"/>
        <v>#N/A</v>
      </c>
      <c r="L616" s="70" t="e">
        <f>INDEX('MFR_List ref'!$A:$A,MATCH($Z616,'MFR_List ref'!$B:$B,0))</f>
        <v>#N/A</v>
      </c>
      <c r="M616" s="76" t="e">
        <f t="shared" si="23"/>
        <v>#N/A</v>
      </c>
      <c r="N616" s="78"/>
      <c r="O616" s="85"/>
      <c r="P616" s="86"/>
      <c r="Q616" s="74"/>
      <c r="R616" s="35"/>
      <c r="S616" s="36"/>
      <c r="T616" s="98"/>
      <c r="U616" s="37"/>
      <c r="V616" s="37"/>
      <c r="W616" s="38"/>
      <c r="X616" s="38"/>
      <c r="Y616" s="38"/>
      <c r="Z616" s="35"/>
      <c r="AA616" s="40"/>
      <c r="AB616" s="41"/>
      <c r="AC616" s="42"/>
      <c r="AD616" s="34"/>
      <c r="AE616" s="39"/>
      <c r="AF616" s="39"/>
      <c r="AG616" s="39"/>
      <c r="AH616" s="34"/>
      <c r="AI616" s="39"/>
      <c r="AJ616" s="39"/>
      <c r="AK616" s="43"/>
      <c r="AL616" s="38"/>
      <c r="AM616" s="40"/>
      <c r="AN616" s="40"/>
      <c r="AO616" s="40"/>
      <c r="AP616" s="40"/>
      <c r="AQ616" s="39"/>
      <c r="AR616" s="39"/>
      <c r="AS616" s="39"/>
      <c r="AT616" s="39"/>
      <c r="AU616" s="39"/>
    </row>
    <row r="617" spans="1:47" s="26" customFormat="1" ht="39" customHeight="1" x14ac:dyDescent="0.25">
      <c r="A617" s="65" t="e">
        <f>VLOOKUP(D617,'Active-Bldg List ref'!$A:$E,4,FALSE)</f>
        <v>#N/A</v>
      </c>
      <c r="B617" s="65" t="e">
        <f>VLOOKUP(D617,'Active-Bldg List ref'!$A:$E,5,FALSE)</f>
        <v>#N/A</v>
      </c>
      <c r="C617" s="65" t="e">
        <f>VLOOKUP(D617,'Active-Bldg List ref'!$A:$B,2,FALSE)</f>
        <v>#N/A</v>
      </c>
      <c r="D617" s="65" t="e">
        <f>INDEX('Active-Bldg List ref'!$A:$A,MATCH(R617,'Active-Bldg List ref'!$C:$C,0))</f>
        <v>#N/A</v>
      </c>
      <c r="E617" s="65" t="e">
        <f>INDEX('Equip Group &amp; Type ref'!D:D,MATCH(U617,'Equip Group &amp; Type ref'!E:E,0))</f>
        <v>#N/A</v>
      </c>
      <c r="F617" s="66" t="e">
        <f>INDEX('Equip Group &amp; Type ref'!F:F,MATCH(V617,'Equip Group &amp; Type ref'!G:G,0))</f>
        <v>#N/A</v>
      </c>
      <c r="G617" s="83"/>
      <c r="H617" s="69" t="e">
        <f>INDEX('Equip Group &amp; Type ref'!$F:$H,MATCH(F617,'Equip Group &amp; Type ref'!$F:$F,0),MATCH(A617,'Equip Group &amp; Type ref'!$2:$2,0))</f>
        <v>#N/A</v>
      </c>
      <c r="I617" s="70" t="e">
        <f>VLOOKUP(F617,'Equip Group &amp; Type ref'!F:H,6,FALSE)</f>
        <v>#N/A</v>
      </c>
      <c r="J617" s="71" t="e">
        <f>CONCATENATE(D617,":",VLOOKUP(F617,'Equip Group &amp; Type ref'!F:G,2,FALSE),":",$W617)</f>
        <v>#N/A</v>
      </c>
      <c r="K617" s="84" t="e">
        <f t="shared" si="22"/>
        <v>#N/A</v>
      </c>
      <c r="L617" s="70" t="e">
        <f>INDEX('MFR_List ref'!$A:$A,MATCH($Z617,'MFR_List ref'!$B:$B,0))</f>
        <v>#N/A</v>
      </c>
      <c r="M617" s="76" t="e">
        <f t="shared" si="23"/>
        <v>#N/A</v>
      </c>
      <c r="N617" s="78"/>
      <c r="O617" s="85"/>
      <c r="P617" s="86"/>
      <c r="Q617" s="74"/>
      <c r="R617" s="35"/>
      <c r="S617" s="36"/>
      <c r="T617" s="98"/>
      <c r="U617" s="37"/>
      <c r="V617" s="37"/>
      <c r="W617" s="38"/>
      <c r="X617" s="38"/>
      <c r="Y617" s="38"/>
      <c r="Z617" s="35"/>
      <c r="AA617" s="40"/>
      <c r="AB617" s="41"/>
      <c r="AC617" s="42"/>
      <c r="AD617" s="34"/>
      <c r="AE617" s="39"/>
      <c r="AF617" s="39"/>
      <c r="AG617" s="39"/>
      <c r="AH617" s="34"/>
      <c r="AI617" s="39"/>
      <c r="AJ617" s="39"/>
      <c r="AK617" s="43"/>
      <c r="AL617" s="38"/>
      <c r="AM617" s="40"/>
      <c r="AN617" s="40"/>
      <c r="AO617" s="40"/>
      <c r="AP617" s="40"/>
      <c r="AQ617" s="39"/>
      <c r="AR617" s="39"/>
      <c r="AS617" s="39"/>
      <c r="AT617" s="39"/>
      <c r="AU617" s="39"/>
    </row>
    <row r="618" spans="1:47" s="26" customFormat="1" ht="39" customHeight="1" x14ac:dyDescent="0.25">
      <c r="A618" s="65" t="e">
        <f>VLOOKUP(D618,'Active-Bldg List ref'!$A:$E,4,FALSE)</f>
        <v>#N/A</v>
      </c>
      <c r="B618" s="65" t="e">
        <f>VLOOKUP(D618,'Active-Bldg List ref'!$A:$E,5,FALSE)</f>
        <v>#N/A</v>
      </c>
      <c r="C618" s="65" t="e">
        <f>VLOOKUP(D618,'Active-Bldg List ref'!$A:$B,2,FALSE)</f>
        <v>#N/A</v>
      </c>
      <c r="D618" s="65" t="e">
        <f>INDEX('Active-Bldg List ref'!$A:$A,MATCH(R618,'Active-Bldg List ref'!$C:$C,0))</f>
        <v>#N/A</v>
      </c>
      <c r="E618" s="65" t="e">
        <f>INDEX('Equip Group &amp; Type ref'!D:D,MATCH(U618,'Equip Group &amp; Type ref'!E:E,0))</f>
        <v>#N/A</v>
      </c>
      <c r="F618" s="66" t="e">
        <f>INDEX('Equip Group &amp; Type ref'!F:F,MATCH(V618,'Equip Group &amp; Type ref'!G:G,0))</f>
        <v>#N/A</v>
      </c>
      <c r="G618" s="83"/>
      <c r="H618" s="69" t="e">
        <f>INDEX('Equip Group &amp; Type ref'!$F:$H,MATCH(F618,'Equip Group &amp; Type ref'!$F:$F,0),MATCH(A618,'Equip Group &amp; Type ref'!$2:$2,0))</f>
        <v>#N/A</v>
      </c>
      <c r="I618" s="70" t="e">
        <f>VLOOKUP(F618,'Equip Group &amp; Type ref'!F:H,6,FALSE)</f>
        <v>#N/A</v>
      </c>
      <c r="J618" s="71" t="e">
        <f>CONCATENATE(D618,":",VLOOKUP(F618,'Equip Group &amp; Type ref'!F:G,2,FALSE),":",$W618)</f>
        <v>#N/A</v>
      </c>
      <c r="K618" s="84" t="e">
        <f t="shared" si="22"/>
        <v>#N/A</v>
      </c>
      <c r="L618" s="70" t="e">
        <f>INDEX('MFR_List ref'!$A:$A,MATCH($Z618,'MFR_List ref'!$B:$B,0))</f>
        <v>#N/A</v>
      </c>
      <c r="M618" s="76" t="e">
        <f t="shared" si="23"/>
        <v>#N/A</v>
      </c>
      <c r="N618" s="78"/>
      <c r="O618" s="85"/>
      <c r="P618" s="86"/>
      <c r="Q618" s="74"/>
      <c r="R618" s="35"/>
      <c r="S618" s="36"/>
      <c r="T618" s="98"/>
      <c r="U618" s="37"/>
      <c r="V618" s="37"/>
      <c r="W618" s="38"/>
      <c r="X618" s="38"/>
      <c r="Y618" s="38"/>
      <c r="Z618" s="35"/>
      <c r="AA618" s="40"/>
      <c r="AB618" s="41"/>
      <c r="AC618" s="42"/>
      <c r="AD618" s="34"/>
      <c r="AE618" s="39"/>
      <c r="AF618" s="39"/>
      <c r="AG618" s="39"/>
      <c r="AH618" s="34"/>
      <c r="AI618" s="39"/>
      <c r="AJ618" s="39"/>
      <c r="AK618" s="43"/>
      <c r="AL618" s="38"/>
      <c r="AM618" s="40"/>
      <c r="AN618" s="40"/>
      <c r="AO618" s="40"/>
      <c r="AP618" s="40"/>
      <c r="AQ618" s="39"/>
      <c r="AR618" s="39"/>
      <c r="AS618" s="39"/>
      <c r="AT618" s="39"/>
      <c r="AU618" s="39"/>
    </row>
    <row r="619" spans="1:47" s="26" customFormat="1" ht="39" customHeight="1" x14ac:dyDescent="0.25">
      <c r="A619" s="65" t="e">
        <f>VLOOKUP(D619,'Active-Bldg List ref'!$A:$E,4,FALSE)</f>
        <v>#N/A</v>
      </c>
      <c r="B619" s="65" t="e">
        <f>VLOOKUP(D619,'Active-Bldg List ref'!$A:$E,5,FALSE)</f>
        <v>#N/A</v>
      </c>
      <c r="C619" s="65" t="e">
        <f>VLOOKUP(D619,'Active-Bldg List ref'!$A:$B,2,FALSE)</f>
        <v>#N/A</v>
      </c>
      <c r="D619" s="65" t="e">
        <f>INDEX('Active-Bldg List ref'!$A:$A,MATCH(R619,'Active-Bldg List ref'!$C:$C,0))</f>
        <v>#N/A</v>
      </c>
      <c r="E619" s="65" t="e">
        <f>INDEX('Equip Group &amp; Type ref'!D:D,MATCH(U619,'Equip Group &amp; Type ref'!E:E,0))</f>
        <v>#N/A</v>
      </c>
      <c r="F619" s="66" t="e">
        <f>INDEX('Equip Group &amp; Type ref'!F:F,MATCH(V619,'Equip Group &amp; Type ref'!G:G,0))</f>
        <v>#N/A</v>
      </c>
      <c r="G619" s="83"/>
      <c r="H619" s="69" t="e">
        <f>INDEX('Equip Group &amp; Type ref'!$F:$H,MATCH(F619,'Equip Group &amp; Type ref'!$F:$F,0),MATCH(A619,'Equip Group &amp; Type ref'!$2:$2,0))</f>
        <v>#N/A</v>
      </c>
      <c r="I619" s="70" t="e">
        <f>VLOOKUP(F619,'Equip Group &amp; Type ref'!F:H,6,FALSE)</f>
        <v>#N/A</v>
      </c>
      <c r="J619" s="71" t="e">
        <f>CONCATENATE(D619,":",VLOOKUP(F619,'Equip Group &amp; Type ref'!F:G,2,FALSE),":",$W619)</f>
        <v>#N/A</v>
      </c>
      <c r="K619" s="84" t="e">
        <f t="shared" si="22"/>
        <v>#N/A</v>
      </c>
      <c r="L619" s="70" t="e">
        <f>INDEX('MFR_List ref'!$A:$A,MATCH($Z619,'MFR_List ref'!$B:$B,0))</f>
        <v>#N/A</v>
      </c>
      <c r="M619" s="76" t="e">
        <f t="shared" si="23"/>
        <v>#N/A</v>
      </c>
      <c r="N619" s="78"/>
      <c r="O619" s="85"/>
      <c r="P619" s="86"/>
      <c r="Q619" s="74"/>
      <c r="R619" s="35"/>
      <c r="S619" s="36"/>
      <c r="T619" s="98"/>
      <c r="U619" s="37"/>
      <c r="V619" s="37"/>
      <c r="W619" s="38"/>
      <c r="X619" s="38"/>
      <c r="Y619" s="38"/>
      <c r="Z619" s="35"/>
      <c r="AA619" s="40"/>
      <c r="AB619" s="41"/>
      <c r="AC619" s="42"/>
      <c r="AD619" s="34"/>
      <c r="AE619" s="39"/>
      <c r="AF619" s="39"/>
      <c r="AG619" s="39"/>
      <c r="AH619" s="34"/>
      <c r="AI619" s="39"/>
      <c r="AJ619" s="39"/>
      <c r="AK619" s="43"/>
      <c r="AL619" s="38"/>
      <c r="AM619" s="40"/>
      <c r="AN619" s="40"/>
      <c r="AO619" s="40"/>
      <c r="AP619" s="40"/>
      <c r="AQ619" s="39"/>
      <c r="AR619" s="39"/>
      <c r="AS619" s="39"/>
      <c r="AT619" s="39"/>
      <c r="AU619" s="39"/>
    </row>
    <row r="620" spans="1:47" s="26" customFormat="1" ht="39" customHeight="1" x14ac:dyDescent="0.25">
      <c r="A620" s="65" t="e">
        <f>VLOOKUP(D620,'Active-Bldg List ref'!$A:$E,4,FALSE)</f>
        <v>#N/A</v>
      </c>
      <c r="B620" s="65" t="e">
        <f>VLOOKUP(D620,'Active-Bldg List ref'!$A:$E,5,FALSE)</f>
        <v>#N/A</v>
      </c>
      <c r="C620" s="65" t="e">
        <f>VLOOKUP(D620,'Active-Bldg List ref'!$A:$B,2,FALSE)</f>
        <v>#N/A</v>
      </c>
      <c r="D620" s="65" t="e">
        <f>INDEX('Active-Bldg List ref'!$A:$A,MATCH(R620,'Active-Bldg List ref'!$C:$C,0))</f>
        <v>#N/A</v>
      </c>
      <c r="E620" s="65" t="e">
        <f>INDEX('Equip Group &amp; Type ref'!D:D,MATCH(U620,'Equip Group &amp; Type ref'!E:E,0))</f>
        <v>#N/A</v>
      </c>
      <c r="F620" s="66" t="e">
        <f>INDEX('Equip Group &amp; Type ref'!F:F,MATCH(V620,'Equip Group &amp; Type ref'!G:G,0))</f>
        <v>#N/A</v>
      </c>
      <c r="G620" s="83"/>
      <c r="H620" s="69" t="e">
        <f>INDEX('Equip Group &amp; Type ref'!$F:$H,MATCH(F620,'Equip Group &amp; Type ref'!$F:$F,0),MATCH(A620,'Equip Group &amp; Type ref'!$2:$2,0))</f>
        <v>#N/A</v>
      </c>
      <c r="I620" s="70" t="e">
        <f>VLOOKUP(F620,'Equip Group &amp; Type ref'!F:H,6,FALSE)</f>
        <v>#N/A</v>
      </c>
      <c r="J620" s="71" t="e">
        <f>CONCATENATE(D620,":",VLOOKUP(F620,'Equip Group &amp; Type ref'!F:G,2,FALSE),":",$W620)</f>
        <v>#N/A</v>
      </c>
      <c r="K620" s="84" t="e">
        <f t="shared" si="22"/>
        <v>#N/A</v>
      </c>
      <c r="L620" s="70" t="e">
        <f>INDEX('MFR_List ref'!$A:$A,MATCH($Z620,'MFR_List ref'!$B:$B,0))</f>
        <v>#N/A</v>
      </c>
      <c r="M620" s="76" t="e">
        <f t="shared" si="23"/>
        <v>#N/A</v>
      </c>
      <c r="N620" s="78"/>
      <c r="O620" s="85"/>
      <c r="P620" s="86"/>
      <c r="Q620" s="74"/>
      <c r="R620" s="35"/>
      <c r="S620" s="36"/>
      <c r="T620" s="98"/>
      <c r="U620" s="37"/>
      <c r="V620" s="37"/>
      <c r="W620" s="38"/>
      <c r="X620" s="38"/>
      <c r="Y620" s="38"/>
      <c r="Z620" s="35"/>
      <c r="AA620" s="40"/>
      <c r="AB620" s="41"/>
      <c r="AC620" s="42"/>
      <c r="AD620" s="34"/>
      <c r="AE620" s="39"/>
      <c r="AF620" s="39"/>
      <c r="AG620" s="39"/>
      <c r="AH620" s="34"/>
      <c r="AI620" s="39"/>
      <c r="AJ620" s="39"/>
      <c r="AK620" s="43"/>
      <c r="AL620" s="38"/>
      <c r="AM620" s="40"/>
      <c r="AN620" s="40"/>
      <c r="AO620" s="40"/>
      <c r="AP620" s="40"/>
      <c r="AQ620" s="39"/>
      <c r="AR620" s="39"/>
      <c r="AS620" s="39"/>
      <c r="AT620" s="39"/>
      <c r="AU620" s="39"/>
    </row>
    <row r="621" spans="1:47" s="26" customFormat="1" ht="39" customHeight="1" x14ac:dyDescent="0.25">
      <c r="A621" s="65" t="e">
        <f>VLOOKUP(D621,'Active-Bldg List ref'!$A:$E,4,FALSE)</f>
        <v>#N/A</v>
      </c>
      <c r="B621" s="65" t="e">
        <f>VLOOKUP(D621,'Active-Bldg List ref'!$A:$E,5,FALSE)</f>
        <v>#N/A</v>
      </c>
      <c r="C621" s="65" t="e">
        <f>VLOOKUP(D621,'Active-Bldg List ref'!$A:$B,2,FALSE)</f>
        <v>#N/A</v>
      </c>
      <c r="D621" s="65" t="e">
        <f>INDEX('Active-Bldg List ref'!$A:$A,MATCH(R621,'Active-Bldg List ref'!$C:$C,0))</f>
        <v>#N/A</v>
      </c>
      <c r="E621" s="65" t="e">
        <f>INDEX('Equip Group &amp; Type ref'!D:D,MATCH(U621,'Equip Group &amp; Type ref'!E:E,0))</f>
        <v>#N/A</v>
      </c>
      <c r="F621" s="66" t="e">
        <f>INDEX('Equip Group &amp; Type ref'!F:F,MATCH(V621,'Equip Group &amp; Type ref'!G:G,0))</f>
        <v>#N/A</v>
      </c>
      <c r="G621" s="83"/>
      <c r="H621" s="69" t="e">
        <f>INDEX('Equip Group &amp; Type ref'!$F:$H,MATCH(F621,'Equip Group &amp; Type ref'!$F:$F,0),MATCH(A621,'Equip Group &amp; Type ref'!$2:$2,0))</f>
        <v>#N/A</v>
      </c>
      <c r="I621" s="70" t="e">
        <f>VLOOKUP(F621,'Equip Group &amp; Type ref'!F:H,6,FALSE)</f>
        <v>#N/A</v>
      </c>
      <c r="J621" s="71" t="e">
        <f>CONCATENATE(D621,":",VLOOKUP(F621,'Equip Group &amp; Type ref'!F:G,2,FALSE),":",$W621)</f>
        <v>#N/A</v>
      </c>
      <c r="K621" s="84" t="e">
        <f t="shared" si="22"/>
        <v>#N/A</v>
      </c>
      <c r="L621" s="70" t="e">
        <f>INDEX('MFR_List ref'!$A:$A,MATCH($Z621,'MFR_List ref'!$B:$B,0))</f>
        <v>#N/A</v>
      </c>
      <c r="M621" s="76" t="e">
        <f t="shared" si="23"/>
        <v>#N/A</v>
      </c>
      <c r="N621" s="78"/>
      <c r="O621" s="85"/>
      <c r="P621" s="86"/>
      <c r="Q621" s="74"/>
      <c r="R621" s="35"/>
      <c r="S621" s="36"/>
      <c r="T621" s="98"/>
      <c r="U621" s="37"/>
      <c r="V621" s="37"/>
      <c r="W621" s="38"/>
      <c r="X621" s="38"/>
      <c r="Y621" s="38"/>
      <c r="Z621" s="35"/>
      <c r="AA621" s="40"/>
      <c r="AB621" s="41"/>
      <c r="AC621" s="42"/>
      <c r="AD621" s="34"/>
      <c r="AE621" s="39"/>
      <c r="AF621" s="39"/>
      <c r="AG621" s="39"/>
      <c r="AH621" s="34"/>
      <c r="AI621" s="39"/>
      <c r="AJ621" s="39"/>
      <c r="AK621" s="43"/>
      <c r="AL621" s="38"/>
      <c r="AM621" s="40"/>
      <c r="AN621" s="40"/>
      <c r="AO621" s="40"/>
      <c r="AP621" s="40"/>
      <c r="AQ621" s="39"/>
      <c r="AR621" s="39"/>
      <c r="AS621" s="39"/>
      <c r="AT621" s="39"/>
      <c r="AU621" s="39"/>
    </row>
    <row r="622" spans="1:47" s="26" customFormat="1" ht="39" customHeight="1" x14ac:dyDescent="0.25">
      <c r="A622" s="65" t="e">
        <f>VLOOKUP(D622,'Active-Bldg List ref'!$A:$E,4,FALSE)</f>
        <v>#N/A</v>
      </c>
      <c r="B622" s="65" t="e">
        <f>VLOOKUP(D622,'Active-Bldg List ref'!$A:$E,5,FALSE)</f>
        <v>#N/A</v>
      </c>
      <c r="C622" s="65" t="e">
        <f>VLOOKUP(D622,'Active-Bldg List ref'!$A:$B,2,FALSE)</f>
        <v>#N/A</v>
      </c>
      <c r="D622" s="65" t="e">
        <f>INDEX('Active-Bldg List ref'!$A:$A,MATCH(R622,'Active-Bldg List ref'!$C:$C,0))</f>
        <v>#N/A</v>
      </c>
      <c r="E622" s="65" t="e">
        <f>INDEX('Equip Group &amp; Type ref'!D:D,MATCH(U622,'Equip Group &amp; Type ref'!E:E,0))</f>
        <v>#N/A</v>
      </c>
      <c r="F622" s="66" t="e">
        <f>INDEX('Equip Group &amp; Type ref'!F:F,MATCH(V622,'Equip Group &amp; Type ref'!G:G,0))</f>
        <v>#N/A</v>
      </c>
      <c r="G622" s="83"/>
      <c r="H622" s="69" t="e">
        <f>INDEX('Equip Group &amp; Type ref'!$F:$H,MATCH(F622,'Equip Group &amp; Type ref'!$F:$F,0),MATCH(A622,'Equip Group &amp; Type ref'!$2:$2,0))</f>
        <v>#N/A</v>
      </c>
      <c r="I622" s="70" t="e">
        <f>VLOOKUP(F622,'Equip Group &amp; Type ref'!F:H,6,FALSE)</f>
        <v>#N/A</v>
      </c>
      <c r="J622" s="71" t="e">
        <f>CONCATENATE(D622,":",VLOOKUP(F622,'Equip Group &amp; Type ref'!F:G,2,FALSE),":",$W622)</f>
        <v>#N/A</v>
      </c>
      <c r="K622" s="84" t="e">
        <f t="shared" si="22"/>
        <v>#N/A</v>
      </c>
      <c r="L622" s="70" t="e">
        <f>INDEX('MFR_List ref'!$A:$A,MATCH($Z622,'MFR_List ref'!$B:$B,0))</f>
        <v>#N/A</v>
      </c>
      <c r="M622" s="76" t="e">
        <f t="shared" si="23"/>
        <v>#N/A</v>
      </c>
      <c r="N622" s="78"/>
      <c r="O622" s="85"/>
      <c r="P622" s="86"/>
      <c r="Q622" s="74"/>
      <c r="R622" s="35"/>
      <c r="S622" s="36"/>
      <c r="T622" s="98"/>
      <c r="U622" s="37"/>
      <c r="V622" s="37"/>
      <c r="W622" s="38"/>
      <c r="X622" s="38"/>
      <c r="Y622" s="38"/>
      <c r="Z622" s="35"/>
      <c r="AA622" s="40"/>
      <c r="AB622" s="41"/>
      <c r="AC622" s="42"/>
      <c r="AD622" s="34"/>
      <c r="AE622" s="39"/>
      <c r="AF622" s="39"/>
      <c r="AG622" s="39"/>
      <c r="AH622" s="34"/>
      <c r="AI622" s="39"/>
      <c r="AJ622" s="39"/>
      <c r="AK622" s="43"/>
      <c r="AL622" s="38"/>
      <c r="AM622" s="40"/>
      <c r="AN622" s="40"/>
      <c r="AO622" s="40"/>
      <c r="AP622" s="40"/>
      <c r="AQ622" s="39"/>
      <c r="AR622" s="39"/>
      <c r="AS622" s="39"/>
      <c r="AT622" s="39"/>
      <c r="AU622" s="39"/>
    </row>
    <row r="623" spans="1:47" s="26" customFormat="1" ht="39" customHeight="1" x14ac:dyDescent="0.25">
      <c r="A623" s="65" t="e">
        <f>VLOOKUP(D623,'Active-Bldg List ref'!$A:$E,4,FALSE)</f>
        <v>#N/A</v>
      </c>
      <c r="B623" s="65" t="e">
        <f>VLOOKUP(D623,'Active-Bldg List ref'!$A:$E,5,FALSE)</f>
        <v>#N/A</v>
      </c>
      <c r="C623" s="65" t="e">
        <f>VLOOKUP(D623,'Active-Bldg List ref'!$A:$B,2,FALSE)</f>
        <v>#N/A</v>
      </c>
      <c r="D623" s="65" t="e">
        <f>INDEX('Active-Bldg List ref'!$A:$A,MATCH(R623,'Active-Bldg List ref'!$C:$C,0))</f>
        <v>#N/A</v>
      </c>
      <c r="E623" s="65" t="e">
        <f>INDEX('Equip Group &amp; Type ref'!D:D,MATCH(U623,'Equip Group &amp; Type ref'!E:E,0))</f>
        <v>#N/A</v>
      </c>
      <c r="F623" s="66" t="e">
        <f>INDEX('Equip Group &amp; Type ref'!F:F,MATCH(V623,'Equip Group &amp; Type ref'!G:G,0))</f>
        <v>#N/A</v>
      </c>
      <c r="G623" s="83"/>
      <c r="H623" s="69" t="e">
        <f>INDEX('Equip Group &amp; Type ref'!$F:$H,MATCH(F623,'Equip Group &amp; Type ref'!$F:$F,0),MATCH(A623,'Equip Group &amp; Type ref'!$2:$2,0))</f>
        <v>#N/A</v>
      </c>
      <c r="I623" s="70" t="e">
        <f>VLOOKUP(F623,'Equip Group &amp; Type ref'!F:H,6,FALSE)</f>
        <v>#N/A</v>
      </c>
      <c r="J623" s="71" t="e">
        <f>CONCATENATE(D623,":",VLOOKUP(F623,'Equip Group &amp; Type ref'!F:G,2,FALSE),":",$W623)</f>
        <v>#N/A</v>
      </c>
      <c r="K623" s="84" t="e">
        <f t="shared" si="22"/>
        <v>#N/A</v>
      </c>
      <c r="L623" s="70" t="e">
        <f>INDEX('MFR_List ref'!$A:$A,MATCH($Z623,'MFR_List ref'!$B:$B,0))</f>
        <v>#N/A</v>
      </c>
      <c r="M623" s="76" t="e">
        <f t="shared" si="23"/>
        <v>#N/A</v>
      </c>
      <c r="N623" s="78"/>
      <c r="O623" s="85"/>
      <c r="P623" s="86"/>
      <c r="Q623" s="74"/>
      <c r="R623" s="35"/>
      <c r="S623" s="36"/>
      <c r="T623" s="98"/>
      <c r="U623" s="37"/>
      <c r="V623" s="37"/>
      <c r="W623" s="38"/>
      <c r="X623" s="38"/>
      <c r="Y623" s="38"/>
      <c r="Z623" s="35"/>
      <c r="AA623" s="40"/>
      <c r="AB623" s="41"/>
      <c r="AC623" s="42"/>
      <c r="AD623" s="34"/>
      <c r="AE623" s="39"/>
      <c r="AF623" s="39"/>
      <c r="AG623" s="39"/>
      <c r="AH623" s="34"/>
      <c r="AI623" s="39"/>
      <c r="AJ623" s="39"/>
      <c r="AK623" s="43"/>
      <c r="AL623" s="38"/>
      <c r="AM623" s="40"/>
      <c r="AN623" s="40"/>
      <c r="AO623" s="40"/>
      <c r="AP623" s="40"/>
      <c r="AQ623" s="39"/>
      <c r="AR623" s="39"/>
      <c r="AS623" s="39"/>
      <c r="AT623" s="39"/>
      <c r="AU623" s="39"/>
    </row>
    <row r="624" spans="1:47" s="26" customFormat="1" ht="39" customHeight="1" x14ac:dyDescent="0.25">
      <c r="A624" s="65" t="e">
        <f>VLOOKUP(D624,'Active-Bldg List ref'!$A:$E,4,FALSE)</f>
        <v>#N/A</v>
      </c>
      <c r="B624" s="65" t="e">
        <f>VLOOKUP(D624,'Active-Bldg List ref'!$A:$E,5,FALSE)</f>
        <v>#N/A</v>
      </c>
      <c r="C624" s="65" t="e">
        <f>VLOOKUP(D624,'Active-Bldg List ref'!$A:$B,2,FALSE)</f>
        <v>#N/A</v>
      </c>
      <c r="D624" s="65" t="e">
        <f>INDEX('Active-Bldg List ref'!$A:$A,MATCH(R624,'Active-Bldg List ref'!$C:$C,0))</f>
        <v>#N/A</v>
      </c>
      <c r="E624" s="65" t="e">
        <f>INDEX('Equip Group &amp; Type ref'!D:D,MATCH(U624,'Equip Group &amp; Type ref'!E:E,0))</f>
        <v>#N/A</v>
      </c>
      <c r="F624" s="66" t="e">
        <f>INDEX('Equip Group &amp; Type ref'!F:F,MATCH(V624,'Equip Group &amp; Type ref'!G:G,0))</f>
        <v>#N/A</v>
      </c>
      <c r="G624" s="83"/>
      <c r="H624" s="69" t="e">
        <f>INDEX('Equip Group &amp; Type ref'!$F:$H,MATCH(F624,'Equip Group &amp; Type ref'!$F:$F,0),MATCH(A624,'Equip Group &amp; Type ref'!$2:$2,0))</f>
        <v>#N/A</v>
      </c>
      <c r="I624" s="70" t="e">
        <f>VLOOKUP(F624,'Equip Group &amp; Type ref'!F:H,6,FALSE)</f>
        <v>#N/A</v>
      </c>
      <c r="J624" s="71" t="e">
        <f>CONCATENATE(D624,":",VLOOKUP(F624,'Equip Group &amp; Type ref'!F:G,2,FALSE),":",$W624)</f>
        <v>#N/A</v>
      </c>
      <c r="K624" s="84" t="e">
        <f t="shared" si="22"/>
        <v>#N/A</v>
      </c>
      <c r="L624" s="70" t="e">
        <f>INDEX('MFR_List ref'!$A:$A,MATCH($Z624,'MFR_List ref'!$B:$B,0))</f>
        <v>#N/A</v>
      </c>
      <c r="M624" s="76" t="e">
        <f t="shared" si="23"/>
        <v>#N/A</v>
      </c>
      <c r="N624" s="78"/>
      <c r="O624" s="85"/>
      <c r="P624" s="86"/>
      <c r="Q624" s="74"/>
      <c r="R624" s="35"/>
      <c r="S624" s="36"/>
      <c r="T624" s="98"/>
      <c r="U624" s="37"/>
      <c r="V624" s="37"/>
      <c r="W624" s="38"/>
      <c r="X624" s="38"/>
      <c r="Y624" s="38"/>
      <c r="Z624" s="35"/>
      <c r="AA624" s="40"/>
      <c r="AB624" s="41"/>
      <c r="AC624" s="42"/>
      <c r="AD624" s="34"/>
      <c r="AE624" s="39"/>
      <c r="AF624" s="39"/>
      <c r="AG624" s="39"/>
      <c r="AH624" s="34"/>
      <c r="AI624" s="39"/>
      <c r="AJ624" s="39"/>
      <c r="AK624" s="43"/>
      <c r="AL624" s="38"/>
      <c r="AM624" s="40"/>
      <c r="AN624" s="40"/>
      <c r="AO624" s="40"/>
      <c r="AP624" s="40"/>
      <c r="AQ624" s="39"/>
      <c r="AR624" s="39"/>
      <c r="AS624" s="39"/>
      <c r="AT624" s="39"/>
      <c r="AU624" s="39"/>
    </row>
    <row r="625" spans="1:47" s="26" customFormat="1" ht="39" customHeight="1" x14ac:dyDescent="0.25">
      <c r="A625" s="65" t="e">
        <f>VLOOKUP(D625,'Active-Bldg List ref'!$A:$E,4,FALSE)</f>
        <v>#N/A</v>
      </c>
      <c r="B625" s="65" t="e">
        <f>VLOOKUP(D625,'Active-Bldg List ref'!$A:$E,5,FALSE)</f>
        <v>#N/A</v>
      </c>
      <c r="C625" s="65" t="e">
        <f>VLOOKUP(D625,'Active-Bldg List ref'!$A:$B,2,FALSE)</f>
        <v>#N/A</v>
      </c>
      <c r="D625" s="65" t="e">
        <f>INDEX('Active-Bldg List ref'!$A:$A,MATCH(R625,'Active-Bldg List ref'!$C:$C,0))</f>
        <v>#N/A</v>
      </c>
      <c r="E625" s="65" t="e">
        <f>INDEX('Equip Group &amp; Type ref'!D:D,MATCH(U625,'Equip Group &amp; Type ref'!E:E,0))</f>
        <v>#N/A</v>
      </c>
      <c r="F625" s="66" t="e">
        <f>INDEX('Equip Group &amp; Type ref'!F:F,MATCH(V625,'Equip Group &amp; Type ref'!G:G,0))</f>
        <v>#N/A</v>
      </c>
      <c r="G625" s="83"/>
      <c r="H625" s="69" t="e">
        <f>INDEX('Equip Group &amp; Type ref'!$F:$H,MATCH(F625,'Equip Group &amp; Type ref'!$F:$F,0),MATCH(A625,'Equip Group &amp; Type ref'!$2:$2,0))</f>
        <v>#N/A</v>
      </c>
      <c r="I625" s="70" t="e">
        <f>VLOOKUP(F625,'Equip Group &amp; Type ref'!F:H,6,FALSE)</f>
        <v>#N/A</v>
      </c>
      <c r="J625" s="71" t="e">
        <f>CONCATENATE(D625,":",VLOOKUP(F625,'Equip Group &amp; Type ref'!F:G,2,FALSE),":",$W625)</f>
        <v>#N/A</v>
      </c>
      <c r="K625" s="84" t="e">
        <f t="shared" si="22"/>
        <v>#N/A</v>
      </c>
      <c r="L625" s="70" t="e">
        <f>INDEX('MFR_List ref'!$A:$A,MATCH($Z625,'MFR_List ref'!$B:$B,0))</f>
        <v>#N/A</v>
      </c>
      <c r="M625" s="76" t="e">
        <f t="shared" si="23"/>
        <v>#N/A</v>
      </c>
      <c r="N625" s="78"/>
      <c r="O625" s="85"/>
      <c r="P625" s="86"/>
      <c r="Q625" s="74"/>
      <c r="R625" s="35"/>
      <c r="S625" s="36"/>
      <c r="T625" s="98"/>
      <c r="U625" s="37"/>
      <c r="V625" s="37"/>
      <c r="W625" s="38"/>
      <c r="X625" s="38"/>
      <c r="Y625" s="38"/>
      <c r="Z625" s="35"/>
      <c r="AA625" s="40"/>
      <c r="AB625" s="41"/>
      <c r="AC625" s="42"/>
      <c r="AD625" s="34"/>
      <c r="AE625" s="39"/>
      <c r="AF625" s="39"/>
      <c r="AG625" s="39"/>
      <c r="AH625" s="34"/>
      <c r="AI625" s="39"/>
      <c r="AJ625" s="39"/>
      <c r="AK625" s="43"/>
      <c r="AL625" s="38"/>
      <c r="AM625" s="40"/>
      <c r="AN625" s="40"/>
      <c r="AO625" s="40"/>
      <c r="AP625" s="40"/>
      <c r="AQ625" s="39"/>
      <c r="AR625" s="39"/>
      <c r="AS625" s="39"/>
      <c r="AT625" s="39"/>
      <c r="AU625" s="39"/>
    </row>
    <row r="626" spans="1:47" s="26" customFormat="1" ht="39" customHeight="1" x14ac:dyDescent="0.25">
      <c r="A626" s="65" t="e">
        <f>VLOOKUP(D626,'Active-Bldg List ref'!$A:$E,4,FALSE)</f>
        <v>#N/A</v>
      </c>
      <c r="B626" s="65" t="e">
        <f>VLOOKUP(D626,'Active-Bldg List ref'!$A:$E,5,FALSE)</f>
        <v>#N/A</v>
      </c>
      <c r="C626" s="65" t="e">
        <f>VLOOKUP(D626,'Active-Bldg List ref'!$A:$B,2,FALSE)</f>
        <v>#N/A</v>
      </c>
      <c r="D626" s="65" t="e">
        <f>INDEX('Active-Bldg List ref'!$A:$A,MATCH(R626,'Active-Bldg List ref'!$C:$C,0))</f>
        <v>#N/A</v>
      </c>
      <c r="E626" s="65" t="e">
        <f>INDEX('Equip Group &amp; Type ref'!D:D,MATCH(U626,'Equip Group &amp; Type ref'!E:E,0))</f>
        <v>#N/A</v>
      </c>
      <c r="F626" s="66" t="e">
        <f>INDEX('Equip Group &amp; Type ref'!F:F,MATCH(V626,'Equip Group &amp; Type ref'!G:G,0))</f>
        <v>#N/A</v>
      </c>
      <c r="G626" s="83"/>
      <c r="H626" s="69" t="e">
        <f>INDEX('Equip Group &amp; Type ref'!$F:$H,MATCH(F626,'Equip Group &amp; Type ref'!$F:$F,0),MATCH(A626,'Equip Group &amp; Type ref'!$2:$2,0))</f>
        <v>#N/A</v>
      </c>
      <c r="I626" s="70" t="e">
        <f>VLOOKUP(F626,'Equip Group &amp; Type ref'!F:H,6,FALSE)</f>
        <v>#N/A</v>
      </c>
      <c r="J626" s="71" t="e">
        <f>CONCATENATE(D626,":",VLOOKUP(F626,'Equip Group &amp; Type ref'!F:G,2,FALSE),":",$W626)</f>
        <v>#N/A</v>
      </c>
      <c r="K626" s="84" t="e">
        <f t="shared" si="22"/>
        <v>#N/A</v>
      </c>
      <c r="L626" s="70" t="e">
        <f>INDEX('MFR_List ref'!$A:$A,MATCH($Z626,'MFR_List ref'!$B:$B,0))</f>
        <v>#N/A</v>
      </c>
      <c r="M626" s="76" t="e">
        <f t="shared" si="23"/>
        <v>#N/A</v>
      </c>
      <c r="N626" s="78"/>
      <c r="O626" s="85"/>
      <c r="P626" s="86"/>
      <c r="Q626" s="74"/>
      <c r="R626" s="35"/>
      <c r="S626" s="36"/>
      <c r="T626" s="98"/>
      <c r="U626" s="37"/>
      <c r="V626" s="37"/>
      <c r="W626" s="38"/>
      <c r="X626" s="38"/>
      <c r="Y626" s="38"/>
      <c r="Z626" s="35"/>
      <c r="AA626" s="40"/>
      <c r="AB626" s="41"/>
      <c r="AC626" s="42"/>
      <c r="AD626" s="34"/>
      <c r="AE626" s="39"/>
      <c r="AF626" s="39"/>
      <c r="AG626" s="39"/>
      <c r="AH626" s="34"/>
      <c r="AI626" s="39"/>
      <c r="AJ626" s="39"/>
      <c r="AK626" s="43"/>
      <c r="AL626" s="38"/>
      <c r="AM626" s="40"/>
      <c r="AN626" s="40"/>
      <c r="AO626" s="40"/>
      <c r="AP626" s="40"/>
      <c r="AQ626" s="39"/>
      <c r="AR626" s="39"/>
      <c r="AS626" s="39"/>
      <c r="AT626" s="39"/>
      <c r="AU626" s="39"/>
    </row>
    <row r="627" spans="1:47" s="26" customFormat="1" ht="39" customHeight="1" x14ac:dyDescent="0.25">
      <c r="A627" s="65" t="e">
        <f>VLOOKUP(D627,'Active-Bldg List ref'!$A:$E,4,FALSE)</f>
        <v>#N/A</v>
      </c>
      <c r="B627" s="65" t="e">
        <f>VLOOKUP(D627,'Active-Bldg List ref'!$A:$E,5,FALSE)</f>
        <v>#N/A</v>
      </c>
      <c r="C627" s="65" t="e">
        <f>VLOOKUP(D627,'Active-Bldg List ref'!$A:$B,2,FALSE)</f>
        <v>#N/A</v>
      </c>
      <c r="D627" s="65" t="e">
        <f>INDEX('Active-Bldg List ref'!$A:$A,MATCH(R627,'Active-Bldg List ref'!$C:$C,0))</f>
        <v>#N/A</v>
      </c>
      <c r="E627" s="65" t="e">
        <f>INDEX('Equip Group &amp; Type ref'!D:D,MATCH(U627,'Equip Group &amp; Type ref'!E:E,0))</f>
        <v>#N/A</v>
      </c>
      <c r="F627" s="66" t="e">
        <f>INDEX('Equip Group &amp; Type ref'!F:F,MATCH(V627,'Equip Group &amp; Type ref'!G:G,0))</f>
        <v>#N/A</v>
      </c>
      <c r="G627" s="83"/>
      <c r="H627" s="69" t="e">
        <f>INDEX('Equip Group &amp; Type ref'!$F:$H,MATCH(F627,'Equip Group &amp; Type ref'!$F:$F,0),MATCH(A627,'Equip Group &amp; Type ref'!$2:$2,0))</f>
        <v>#N/A</v>
      </c>
      <c r="I627" s="70" t="e">
        <f>VLOOKUP(F627,'Equip Group &amp; Type ref'!F:H,6,FALSE)</f>
        <v>#N/A</v>
      </c>
      <c r="J627" s="71" t="e">
        <f>CONCATENATE(D627,":",VLOOKUP(F627,'Equip Group &amp; Type ref'!F:G,2,FALSE),":",$W627)</f>
        <v>#N/A</v>
      </c>
      <c r="K627" s="84" t="e">
        <f t="shared" si="22"/>
        <v>#N/A</v>
      </c>
      <c r="L627" s="70" t="e">
        <f>INDEX('MFR_List ref'!$A:$A,MATCH($Z627,'MFR_List ref'!$B:$B,0))</f>
        <v>#N/A</v>
      </c>
      <c r="M627" s="76" t="e">
        <f t="shared" si="23"/>
        <v>#N/A</v>
      </c>
      <c r="N627" s="78"/>
      <c r="O627" s="85"/>
      <c r="P627" s="86"/>
      <c r="Q627" s="74"/>
      <c r="R627" s="35"/>
      <c r="S627" s="36"/>
      <c r="T627" s="98"/>
      <c r="U627" s="37"/>
      <c r="V627" s="37"/>
      <c r="W627" s="38"/>
      <c r="X627" s="38"/>
      <c r="Y627" s="38"/>
      <c r="Z627" s="35"/>
      <c r="AA627" s="40"/>
      <c r="AB627" s="41"/>
      <c r="AC627" s="42"/>
      <c r="AD627" s="34"/>
      <c r="AE627" s="39"/>
      <c r="AF627" s="39"/>
      <c r="AG627" s="39"/>
      <c r="AH627" s="34"/>
      <c r="AI627" s="39"/>
      <c r="AJ627" s="39"/>
      <c r="AK627" s="43"/>
      <c r="AL627" s="38"/>
      <c r="AM627" s="40"/>
      <c r="AN627" s="40"/>
      <c r="AO627" s="40"/>
      <c r="AP627" s="40"/>
      <c r="AQ627" s="39"/>
      <c r="AR627" s="39"/>
      <c r="AS627" s="39"/>
      <c r="AT627" s="39"/>
      <c r="AU627" s="39"/>
    </row>
    <row r="628" spans="1:47" s="26" customFormat="1" ht="39" customHeight="1" x14ac:dyDescent="0.25">
      <c r="A628" s="65" t="e">
        <f>VLOOKUP(D628,'Active-Bldg List ref'!$A:$E,4,FALSE)</f>
        <v>#N/A</v>
      </c>
      <c r="B628" s="65" t="e">
        <f>VLOOKUP(D628,'Active-Bldg List ref'!$A:$E,5,FALSE)</f>
        <v>#N/A</v>
      </c>
      <c r="C628" s="65" t="e">
        <f>VLOOKUP(D628,'Active-Bldg List ref'!$A:$B,2,FALSE)</f>
        <v>#N/A</v>
      </c>
      <c r="D628" s="65" t="e">
        <f>INDEX('Active-Bldg List ref'!$A:$A,MATCH(R628,'Active-Bldg List ref'!$C:$C,0))</f>
        <v>#N/A</v>
      </c>
      <c r="E628" s="65" t="e">
        <f>INDEX('Equip Group &amp; Type ref'!D:D,MATCH(U628,'Equip Group &amp; Type ref'!E:E,0))</f>
        <v>#N/A</v>
      </c>
      <c r="F628" s="66" t="e">
        <f>INDEX('Equip Group &amp; Type ref'!F:F,MATCH(V628,'Equip Group &amp; Type ref'!G:G,0))</f>
        <v>#N/A</v>
      </c>
      <c r="G628" s="83"/>
      <c r="H628" s="69" t="e">
        <f>INDEX('Equip Group &amp; Type ref'!$F:$H,MATCH(F628,'Equip Group &amp; Type ref'!$F:$F,0),MATCH(A628,'Equip Group &amp; Type ref'!$2:$2,0))</f>
        <v>#N/A</v>
      </c>
      <c r="I628" s="70" t="e">
        <f>VLOOKUP(F628,'Equip Group &amp; Type ref'!F:H,6,FALSE)</f>
        <v>#N/A</v>
      </c>
      <c r="J628" s="71" t="e">
        <f>CONCATENATE(D628,":",VLOOKUP(F628,'Equip Group &amp; Type ref'!F:G,2,FALSE),":",$W628)</f>
        <v>#N/A</v>
      </c>
      <c r="K628" s="84" t="e">
        <f t="shared" si="22"/>
        <v>#N/A</v>
      </c>
      <c r="L628" s="70" t="e">
        <f>INDEX('MFR_List ref'!$A:$A,MATCH($Z628,'MFR_List ref'!$B:$B,0))</f>
        <v>#N/A</v>
      </c>
      <c r="M628" s="76" t="e">
        <f t="shared" si="23"/>
        <v>#N/A</v>
      </c>
      <c r="N628" s="78"/>
      <c r="O628" s="85"/>
      <c r="P628" s="86"/>
      <c r="Q628" s="74"/>
      <c r="R628" s="35"/>
      <c r="S628" s="36"/>
      <c r="T628" s="98"/>
      <c r="U628" s="37"/>
      <c r="V628" s="37"/>
      <c r="W628" s="38"/>
      <c r="X628" s="38"/>
      <c r="Y628" s="38"/>
      <c r="Z628" s="35"/>
      <c r="AA628" s="40"/>
      <c r="AB628" s="41"/>
      <c r="AC628" s="42"/>
      <c r="AD628" s="34"/>
      <c r="AE628" s="39"/>
      <c r="AF628" s="39"/>
      <c r="AG628" s="39"/>
      <c r="AH628" s="34"/>
      <c r="AI628" s="39"/>
      <c r="AJ628" s="39"/>
      <c r="AK628" s="43"/>
      <c r="AL628" s="38"/>
      <c r="AM628" s="40"/>
      <c r="AN628" s="40"/>
      <c r="AO628" s="40"/>
      <c r="AP628" s="40"/>
      <c r="AQ628" s="39"/>
      <c r="AR628" s="39"/>
      <c r="AS628" s="39"/>
      <c r="AT628" s="39"/>
      <c r="AU628" s="39"/>
    </row>
    <row r="629" spans="1:47" s="26" customFormat="1" ht="39" customHeight="1" x14ac:dyDescent="0.25">
      <c r="A629" s="65" t="e">
        <f>VLOOKUP(D629,'Active-Bldg List ref'!$A:$E,4,FALSE)</f>
        <v>#N/A</v>
      </c>
      <c r="B629" s="65" t="e">
        <f>VLOOKUP(D629,'Active-Bldg List ref'!$A:$E,5,FALSE)</f>
        <v>#N/A</v>
      </c>
      <c r="C629" s="65" t="e">
        <f>VLOOKUP(D629,'Active-Bldg List ref'!$A:$B,2,FALSE)</f>
        <v>#N/A</v>
      </c>
      <c r="D629" s="65" t="e">
        <f>INDEX('Active-Bldg List ref'!$A:$A,MATCH(R629,'Active-Bldg List ref'!$C:$C,0))</f>
        <v>#N/A</v>
      </c>
      <c r="E629" s="65" t="e">
        <f>INDEX('Equip Group &amp; Type ref'!D:D,MATCH(U629,'Equip Group &amp; Type ref'!E:E,0))</f>
        <v>#N/A</v>
      </c>
      <c r="F629" s="66" t="e">
        <f>INDEX('Equip Group &amp; Type ref'!F:F,MATCH(V629,'Equip Group &amp; Type ref'!G:G,0))</f>
        <v>#N/A</v>
      </c>
      <c r="G629" s="83"/>
      <c r="H629" s="69" t="e">
        <f>INDEX('Equip Group &amp; Type ref'!$F:$H,MATCH(F629,'Equip Group &amp; Type ref'!$F:$F,0),MATCH(A629,'Equip Group &amp; Type ref'!$2:$2,0))</f>
        <v>#N/A</v>
      </c>
      <c r="I629" s="70" t="e">
        <f>VLOOKUP(F629,'Equip Group &amp; Type ref'!F:H,6,FALSE)</f>
        <v>#N/A</v>
      </c>
      <c r="J629" s="71" t="e">
        <f>CONCATENATE(D629,":",VLOOKUP(F629,'Equip Group &amp; Type ref'!F:G,2,FALSE),":",$W629)</f>
        <v>#N/A</v>
      </c>
      <c r="K629" s="84" t="e">
        <f t="shared" si="22"/>
        <v>#N/A</v>
      </c>
      <c r="L629" s="70" t="e">
        <f>INDEX('MFR_List ref'!$A:$A,MATCH($Z629,'MFR_List ref'!$B:$B,0))</f>
        <v>#N/A</v>
      </c>
      <c r="M629" s="76" t="e">
        <f t="shared" si="23"/>
        <v>#N/A</v>
      </c>
      <c r="N629" s="78"/>
      <c r="O629" s="85"/>
      <c r="P629" s="86"/>
      <c r="Q629" s="74"/>
      <c r="R629" s="35"/>
      <c r="S629" s="36"/>
      <c r="T629" s="98"/>
      <c r="U629" s="37"/>
      <c r="V629" s="37"/>
      <c r="W629" s="38"/>
      <c r="X629" s="38"/>
      <c r="Y629" s="38"/>
      <c r="Z629" s="35"/>
      <c r="AA629" s="40"/>
      <c r="AB629" s="41"/>
      <c r="AC629" s="42"/>
      <c r="AD629" s="34"/>
      <c r="AE629" s="39"/>
      <c r="AF629" s="39"/>
      <c r="AG629" s="39"/>
      <c r="AH629" s="34"/>
      <c r="AI629" s="39"/>
      <c r="AJ629" s="39"/>
      <c r="AK629" s="43"/>
      <c r="AL629" s="38"/>
      <c r="AM629" s="40"/>
      <c r="AN629" s="40"/>
      <c r="AO629" s="40"/>
      <c r="AP629" s="40"/>
      <c r="AQ629" s="39"/>
      <c r="AR629" s="39"/>
      <c r="AS629" s="39"/>
      <c r="AT629" s="39"/>
      <c r="AU629" s="39"/>
    </row>
    <row r="630" spans="1:47" s="26" customFormat="1" ht="39" customHeight="1" x14ac:dyDescent="0.25">
      <c r="A630" s="65" t="e">
        <f>VLOOKUP(D630,'Active-Bldg List ref'!$A:$E,4,FALSE)</f>
        <v>#N/A</v>
      </c>
      <c r="B630" s="65" t="e">
        <f>VLOOKUP(D630,'Active-Bldg List ref'!$A:$E,5,FALSE)</f>
        <v>#N/A</v>
      </c>
      <c r="C630" s="65" t="e">
        <f>VLOOKUP(D630,'Active-Bldg List ref'!$A:$B,2,FALSE)</f>
        <v>#N/A</v>
      </c>
      <c r="D630" s="65" t="e">
        <f>INDEX('Active-Bldg List ref'!$A:$A,MATCH(R630,'Active-Bldg List ref'!$C:$C,0))</f>
        <v>#N/A</v>
      </c>
      <c r="E630" s="65" t="e">
        <f>INDEX('Equip Group &amp; Type ref'!D:D,MATCH(U630,'Equip Group &amp; Type ref'!E:E,0))</f>
        <v>#N/A</v>
      </c>
      <c r="F630" s="66" t="e">
        <f>INDEX('Equip Group &amp; Type ref'!F:F,MATCH(V630,'Equip Group &amp; Type ref'!G:G,0))</f>
        <v>#N/A</v>
      </c>
      <c r="G630" s="83"/>
      <c r="H630" s="69" t="e">
        <f>INDEX('Equip Group &amp; Type ref'!$F:$H,MATCH(F630,'Equip Group &amp; Type ref'!$F:$F,0),MATCH(A630,'Equip Group &amp; Type ref'!$2:$2,0))</f>
        <v>#N/A</v>
      </c>
      <c r="I630" s="70" t="e">
        <f>VLOOKUP(F630,'Equip Group &amp; Type ref'!F:H,6,FALSE)</f>
        <v>#N/A</v>
      </c>
      <c r="J630" s="71" t="e">
        <f>CONCATENATE(D630,":",VLOOKUP(F630,'Equip Group &amp; Type ref'!F:G,2,FALSE),":",$W630)</f>
        <v>#N/A</v>
      </c>
      <c r="K630" s="84" t="e">
        <f t="shared" si="22"/>
        <v>#N/A</v>
      </c>
      <c r="L630" s="70" t="e">
        <f>INDEX('MFR_List ref'!$A:$A,MATCH($Z630,'MFR_List ref'!$B:$B,0))</f>
        <v>#N/A</v>
      </c>
      <c r="M630" s="76" t="e">
        <f t="shared" si="23"/>
        <v>#N/A</v>
      </c>
      <c r="N630" s="78"/>
      <c r="O630" s="85"/>
      <c r="P630" s="86"/>
      <c r="Q630" s="74"/>
      <c r="R630" s="35"/>
      <c r="S630" s="36"/>
      <c r="T630" s="98"/>
      <c r="U630" s="37"/>
      <c r="V630" s="37"/>
      <c r="W630" s="38"/>
      <c r="X630" s="38"/>
      <c r="Y630" s="38"/>
      <c r="Z630" s="35"/>
      <c r="AA630" s="40"/>
      <c r="AB630" s="41"/>
      <c r="AC630" s="42"/>
      <c r="AD630" s="34"/>
      <c r="AE630" s="39"/>
      <c r="AF630" s="39"/>
      <c r="AG630" s="39"/>
      <c r="AH630" s="34"/>
      <c r="AI630" s="39"/>
      <c r="AJ630" s="39"/>
      <c r="AK630" s="43"/>
      <c r="AL630" s="38"/>
      <c r="AM630" s="40"/>
      <c r="AN630" s="40"/>
      <c r="AO630" s="40"/>
      <c r="AP630" s="40"/>
      <c r="AQ630" s="39"/>
      <c r="AR630" s="39"/>
      <c r="AS630" s="39"/>
      <c r="AT630" s="39"/>
      <c r="AU630" s="39"/>
    </row>
    <row r="631" spans="1:47" s="26" customFormat="1" ht="39" customHeight="1" x14ac:dyDescent="0.25">
      <c r="A631" s="65" t="e">
        <f>VLOOKUP(D631,'Active-Bldg List ref'!$A:$E,4,FALSE)</f>
        <v>#N/A</v>
      </c>
      <c r="B631" s="65" t="e">
        <f>VLOOKUP(D631,'Active-Bldg List ref'!$A:$E,5,FALSE)</f>
        <v>#N/A</v>
      </c>
      <c r="C631" s="65" t="e">
        <f>VLOOKUP(D631,'Active-Bldg List ref'!$A:$B,2,FALSE)</f>
        <v>#N/A</v>
      </c>
      <c r="D631" s="65" t="e">
        <f>INDEX('Active-Bldg List ref'!$A:$A,MATCH(R631,'Active-Bldg List ref'!$C:$C,0))</f>
        <v>#N/A</v>
      </c>
      <c r="E631" s="65" t="e">
        <f>INDEX('Equip Group &amp; Type ref'!D:D,MATCH(U631,'Equip Group &amp; Type ref'!E:E,0))</f>
        <v>#N/A</v>
      </c>
      <c r="F631" s="66" t="e">
        <f>INDEX('Equip Group &amp; Type ref'!F:F,MATCH(V631,'Equip Group &amp; Type ref'!G:G,0))</f>
        <v>#N/A</v>
      </c>
      <c r="G631" s="83"/>
      <c r="H631" s="69" t="e">
        <f>INDEX('Equip Group &amp; Type ref'!$F:$H,MATCH(F631,'Equip Group &amp; Type ref'!$F:$F,0),MATCH(A631,'Equip Group &amp; Type ref'!$2:$2,0))</f>
        <v>#N/A</v>
      </c>
      <c r="I631" s="70" t="e">
        <f>VLOOKUP(F631,'Equip Group &amp; Type ref'!F:H,6,FALSE)</f>
        <v>#N/A</v>
      </c>
      <c r="J631" s="71" t="e">
        <f>CONCATENATE(D631,":",VLOOKUP(F631,'Equip Group &amp; Type ref'!F:G,2,FALSE),":",$W631)</f>
        <v>#N/A</v>
      </c>
      <c r="K631" s="84" t="e">
        <f t="shared" si="22"/>
        <v>#N/A</v>
      </c>
      <c r="L631" s="70" t="e">
        <f>INDEX('MFR_List ref'!$A:$A,MATCH($Z631,'MFR_List ref'!$B:$B,0))</f>
        <v>#N/A</v>
      </c>
      <c r="M631" s="76" t="e">
        <f t="shared" si="23"/>
        <v>#N/A</v>
      </c>
      <c r="N631" s="78"/>
      <c r="O631" s="85"/>
      <c r="P631" s="86"/>
      <c r="Q631" s="74"/>
      <c r="R631" s="35"/>
      <c r="S631" s="36"/>
      <c r="T631" s="98"/>
      <c r="U631" s="37"/>
      <c r="V631" s="37"/>
      <c r="W631" s="38"/>
      <c r="X631" s="38"/>
      <c r="Y631" s="38"/>
      <c r="Z631" s="35"/>
      <c r="AA631" s="40"/>
      <c r="AB631" s="41"/>
      <c r="AC631" s="42"/>
      <c r="AD631" s="34"/>
      <c r="AE631" s="39"/>
      <c r="AF631" s="39"/>
      <c r="AG631" s="39"/>
      <c r="AH631" s="34"/>
      <c r="AI631" s="39"/>
      <c r="AJ631" s="39"/>
      <c r="AK631" s="43"/>
      <c r="AL631" s="38"/>
      <c r="AM631" s="40"/>
      <c r="AN631" s="40"/>
      <c r="AO631" s="40"/>
      <c r="AP631" s="40"/>
      <c r="AQ631" s="39"/>
      <c r="AR631" s="39"/>
      <c r="AS631" s="39"/>
      <c r="AT631" s="39"/>
      <c r="AU631" s="39"/>
    </row>
    <row r="632" spans="1:47" s="26" customFormat="1" ht="39" customHeight="1" x14ac:dyDescent="0.25">
      <c r="A632" s="65" t="e">
        <f>VLOOKUP(D632,'Active-Bldg List ref'!$A:$E,4,FALSE)</f>
        <v>#N/A</v>
      </c>
      <c r="B632" s="65" t="e">
        <f>VLOOKUP(D632,'Active-Bldg List ref'!$A:$E,5,FALSE)</f>
        <v>#N/A</v>
      </c>
      <c r="C632" s="65" t="e">
        <f>VLOOKUP(D632,'Active-Bldg List ref'!$A:$B,2,FALSE)</f>
        <v>#N/A</v>
      </c>
      <c r="D632" s="65" t="e">
        <f>INDEX('Active-Bldg List ref'!$A:$A,MATCH(R632,'Active-Bldg List ref'!$C:$C,0))</f>
        <v>#N/A</v>
      </c>
      <c r="E632" s="65" t="e">
        <f>INDEX('Equip Group &amp; Type ref'!D:D,MATCH(U632,'Equip Group &amp; Type ref'!E:E,0))</f>
        <v>#N/A</v>
      </c>
      <c r="F632" s="66" t="e">
        <f>INDEX('Equip Group &amp; Type ref'!F:F,MATCH(V632,'Equip Group &amp; Type ref'!G:G,0))</f>
        <v>#N/A</v>
      </c>
      <c r="G632" s="83"/>
      <c r="H632" s="69" t="e">
        <f>INDEX('Equip Group &amp; Type ref'!$F:$H,MATCH(F632,'Equip Group &amp; Type ref'!$F:$F,0),MATCH(A632,'Equip Group &amp; Type ref'!$2:$2,0))</f>
        <v>#N/A</v>
      </c>
      <c r="I632" s="70" t="e">
        <f>VLOOKUP(F632,'Equip Group &amp; Type ref'!F:H,6,FALSE)</f>
        <v>#N/A</v>
      </c>
      <c r="J632" s="71" t="e">
        <f>CONCATENATE(D632,":",VLOOKUP(F632,'Equip Group &amp; Type ref'!F:G,2,FALSE),":",$W632)</f>
        <v>#N/A</v>
      </c>
      <c r="K632" s="84" t="e">
        <f t="shared" si="22"/>
        <v>#N/A</v>
      </c>
      <c r="L632" s="70" t="e">
        <f>INDEX('MFR_List ref'!$A:$A,MATCH($Z632,'MFR_List ref'!$B:$B,0))</f>
        <v>#N/A</v>
      </c>
      <c r="M632" s="76" t="e">
        <f t="shared" si="23"/>
        <v>#N/A</v>
      </c>
      <c r="N632" s="78"/>
      <c r="O632" s="85"/>
      <c r="P632" s="86"/>
      <c r="Q632" s="74"/>
      <c r="R632" s="35"/>
      <c r="S632" s="36"/>
      <c r="T632" s="98"/>
      <c r="U632" s="37"/>
      <c r="V632" s="37"/>
      <c r="W632" s="38"/>
      <c r="X632" s="38"/>
      <c r="Y632" s="38"/>
      <c r="Z632" s="35"/>
      <c r="AA632" s="40"/>
      <c r="AB632" s="41"/>
      <c r="AC632" s="42"/>
      <c r="AD632" s="34"/>
      <c r="AE632" s="39"/>
      <c r="AF632" s="39"/>
      <c r="AG632" s="39"/>
      <c r="AH632" s="34"/>
      <c r="AI632" s="39"/>
      <c r="AJ632" s="39"/>
      <c r="AK632" s="43"/>
      <c r="AL632" s="38"/>
      <c r="AM632" s="40"/>
      <c r="AN632" s="40"/>
      <c r="AO632" s="40"/>
      <c r="AP632" s="40"/>
      <c r="AQ632" s="39"/>
      <c r="AR632" s="39"/>
      <c r="AS632" s="39"/>
      <c r="AT632" s="39"/>
      <c r="AU632" s="39"/>
    </row>
    <row r="633" spans="1:47" s="26" customFormat="1" ht="39" customHeight="1" x14ac:dyDescent="0.25">
      <c r="A633" s="65" t="e">
        <f>VLOOKUP(D633,'Active-Bldg List ref'!$A:$E,4,FALSE)</f>
        <v>#N/A</v>
      </c>
      <c r="B633" s="65" t="e">
        <f>VLOOKUP(D633,'Active-Bldg List ref'!$A:$E,5,FALSE)</f>
        <v>#N/A</v>
      </c>
      <c r="C633" s="65" t="e">
        <f>VLOOKUP(D633,'Active-Bldg List ref'!$A:$B,2,FALSE)</f>
        <v>#N/A</v>
      </c>
      <c r="D633" s="65" t="e">
        <f>INDEX('Active-Bldg List ref'!$A:$A,MATCH(R633,'Active-Bldg List ref'!$C:$C,0))</f>
        <v>#N/A</v>
      </c>
      <c r="E633" s="65" t="e">
        <f>INDEX('Equip Group &amp; Type ref'!D:D,MATCH(U633,'Equip Group &amp; Type ref'!E:E,0))</f>
        <v>#N/A</v>
      </c>
      <c r="F633" s="66" t="e">
        <f>INDEX('Equip Group &amp; Type ref'!F:F,MATCH(V633,'Equip Group &amp; Type ref'!G:G,0))</f>
        <v>#N/A</v>
      </c>
      <c r="G633" s="83"/>
      <c r="H633" s="69" t="e">
        <f>INDEX('Equip Group &amp; Type ref'!$F:$H,MATCH(F633,'Equip Group &amp; Type ref'!$F:$F,0),MATCH(A633,'Equip Group &amp; Type ref'!$2:$2,0))</f>
        <v>#N/A</v>
      </c>
      <c r="I633" s="70" t="e">
        <f>VLOOKUP(F633,'Equip Group &amp; Type ref'!F:H,6,FALSE)</f>
        <v>#N/A</v>
      </c>
      <c r="J633" s="71" t="e">
        <f>CONCATENATE(D633,":",VLOOKUP(F633,'Equip Group &amp; Type ref'!F:G,2,FALSE),":",$W633)</f>
        <v>#N/A</v>
      </c>
      <c r="K633" s="84" t="e">
        <f t="shared" si="22"/>
        <v>#N/A</v>
      </c>
      <c r="L633" s="70" t="e">
        <f>INDEX('MFR_List ref'!$A:$A,MATCH($Z633,'MFR_List ref'!$B:$B,0))</f>
        <v>#N/A</v>
      </c>
      <c r="M633" s="76" t="e">
        <f t="shared" si="23"/>
        <v>#N/A</v>
      </c>
      <c r="N633" s="78"/>
      <c r="O633" s="85"/>
      <c r="P633" s="86"/>
      <c r="Q633" s="74"/>
      <c r="R633" s="35"/>
      <c r="S633" s="36"/>
      <c r="T633" s="98"/>
      <c r="U633" s="37"/>
      <c r="V633" s="37"/>
      <c r="W633" s="38"/>
      <c r="X633" s="38"/>
      <c r="Y633" s="38"/>
      <c r="Z633" s="35"/>
      <c r="AA633" s="40"/>
      <c r="AB633" s="41"/>
      <c r="AC633" s="42"/>
      <c r="AD633" s="34"/>
      <c r="AE633" s="39"/>
      <c r="AF633" s="39"/>
      <c r="AG633" s="39"/>
      <c r="AH633" s="34"/>
      <c r="AI633" s="39"/>
      <c r="AJ633" s="39"/>
      <c r="AK633" s="43"/>
      <c r="AL633" s="38"/>
      <c r="AM633" s="40"/>
      <c r="AN633" s="40"/>
      <c r="AO633" s="40"/>
      <c r="AP633" s="40"/>
      <c r="AQ633" s="39"/>
      <c r="AR633" s="39"/>
      <c r="AS633" s="39"/>
      <c r="AT633" s="39"/>
      <c r="AU633" s="39"/>
    </row>
    <row r="634" spans="1:47" s="26" customFormat="1" ht="39" customHeight="1" x14ac:dyDescent="0.25">
      <c r="A634" s="65" t="e">
        <f>VLOOKUP(D634,'Active-Bldg List ref'!$A:$E,4,FALSE)</f>
        <v>#N/A</v>
      </c>
      <c r="B634" s="65" t="e">
        <f>VLOOKUP(D634,'Active-Bldg List ref'!$A:$E,5,FALSE)</f>
        <v>#N/A</v>
      </c>
      <c r="C634" s="65" t="e">
        <f>VLOOKUP(D634,'Active-Bldg List ref'!$A:$B,2,FALSE)</f>
        <v>#N/A</v>
      </c>
      <c r="D634" s="65" t="e">
        <f>INDEX('Active-Bldg List ref'!$A:$A,MATCH(R634,'Active-Bldg List ref'!$C:$C,0))</f>
        <v>#N/A</v>
      </c>
      <c r="E634" s="65" t="e">
        <f>INDEX('Equip Group &amp; Type ref'!D:D,MATCH(U634,'Equip Group &amp; Type ref'!E:E,0))</f>
        <v>#N/A</v>
      </c>
      <c r="F634" s="66" t="e">
        <f>INDEX('Equip Group &amp; Type ref'!F:F,MATCH(V634,'Equip Group &amp; Type ref'!G:G,0))</f>
        <v>#N/A</v>
      </c>
      <c r="G634" s="83"/>
      <c r="H634" s="69" t="e">
        <f>INDEX('Equip Group &amp; Type ref'!$F:$H,MATCH(F634,'Equip Group &amp; Type ref'!$F:$F,0),MATCH(A634,'Equip Group &amp; Type ref'!$2:$2,0))</f>
        <v>#N/A</v>
      </c>
      <c r="I634" s="70" t="e">
        <f>VLOOKUP(F634,'Equip Group &amp; Type ref'!F:H,6,FALSE)</f>
        <v>#N/A</v>
      </c>
      <c r="J634" s="71" t="e">
        <f>CONCATENATE(D634,":",VLOOKUP(F634,'Equip Group &amp; Type ref'!F:G,2,FALSE),":",$W634)</f>
        <v>#N/A</v>
      </c>
      <c r="K634" s="84" t="e">
        <f t="shared" si="22"/>
        <v>#N/A</v>
      </c>
      <c r="L634" s="70" t="e">
        <f>INDEX('MFR_List ref'!$A:$A,MATCH($Z634,'MFR_List ref'!$B:$B,0))</f>
        <v>#N/A</v>
      </c>
      <c r="M634" s="76" t="e">
        <f t="shared" si="23"/>
        <v>#N/A</v>
      </c>
      <c r="N634" s="78"/>
      <c r="O634" s="85"/>
      <c r="P634" s="86"/>
      <c r="Q634" s="74"/>
      <c r="R634" s="35"/>
      <c r="S634" s="36"/>
      <c r="T634" s="98"/>
      <c r="U634" s="37"/>
      <c r="V634" s="37"/>
      <c r="W634" s="38"/>
      <c r="X634" s="38"/>
      <c r="Y634" s="38"/>
      <c r="Z634" s="35"/>
      <c r="AA634" s="40"/>
      <c r="AB634" s="41"/>
      <c r="AC634" s="42"/>
      <c r="AD634" s="34"/>
      <c r="AE634" s="39"/>
      <c r="AF634" s="39"/>
      <c r="AG634" s="39"/>
      <c r="AH634" s="34"/>
      <c r="AI634" s="39"/>
      <c r="AJ634" s="39"/>
      <c r="AK634" s="43"/>
      <c r="AL634" s="38"/>
      <c r="AM634" s="40"/>
      <c r="AN634" s="40"/>
      <c r="AO634" s="40"/>
      <c r="AP634" s="40"/>
      <c r="AQ634" s="39"/>
      <c r="AR634" s="39"/>
      <c r="AS634" s="39"/>
      <c r="AT634" s="39"/>
      <c r="AU634" s="39"/>
    </row>
    <row r="635" spans="1:47" s="26" customFormat="1" ht="39" customHeight="1" x14ac:dyDescent="0.25">
      <c r="A635" s="65" t="e">
        <f>VLOOKUP(D635,'Active-Bldg List ref'!$A:$E,4,FALSE)</f>
        <v>#N/A</v>
      </c>
      <c r="B635" s="65" t="e">
        <f>VLOOKUP(D635,'Active-Bldg List ref'!$A:$E,5,FALSE)</f>
        <v>#N/A</v>
      </c>
      <c r="C635" s="65" t="e">
        <f>VLOOKUP(D635,'Active-Bldg List ref'!$A:$B,2,FALSE)</f>
        <v>#N/A</v>
      </c>
      <c r="D635" s="65" t="e">
        <f>INDEX('Active-Bldg List ref'!$A:$A,MATCH(R635,'Active-Bldg List ref'!$C:$C,0))</f>
        <v>#N/A</v>
      </c>
      <c r="E635" s="65" t="e">
        <f>INDEX('Equip Group &amp; Type ref'!D:D,MATCH(U635,'Equip Group &amp; Type ref'!E:E,0))</f>
        <v>#N/A</v>
      </c>
      <c r="F635" s="66" t="e">
        <f>INDEX('Equip Group &amp; Type ref'!F:F,MATCH(V635,'Equip Group &amp; Type ref'!G:G,0))</f>
        <v>#N/A</v>
      </c>
      <c r="G635" s="83"/>
      <c r="H635" s="69" t="e">
        <f>INDEX('Equip Group &amp; Type ref'!$F:$H,MATCH(F635,'Equip Group &amp; Type ref'!$F:$F,0),MATCH(A635,'Equip Group &amp; Type ref'!$2:$2,0))</f>
        <v>#N/A</v>
      </c>
      <c r="I635" s="70" t="e">
        <f>VLOOKUP(F635,'Equip Group &amp; Type ref'!F:H,6,FALSE)</f>
        <v>#N/A</v>
      </c>
      <c r="J635" s="71" t="e">
        <f>CONCATENATE(D635,":",VLOOKUP(F635,'Equip Group &amp; Type ref'!F:G,2,FALSE),":",$W635)</f>
        <v>#N/A</v>
      </c>
      <c r="K635" s="84" t="e">
        <f t="shared" si="22"/>
        <v>#N/A</v>
      </c>
      <c r="L635" s="70" t="e">
        <f>INDEX('MFR_List ref'!$A:$A,MATCH($Z635,'MFR_List ref'!$B:$B,0))</f>
        <v>#N/A</v>
      </c>
      <c r="M635" s="76" t="e">
        <f t="shared" si="23"/>
        <v>#N/A</v>
      </c>
      <c r="N635" s="78"/>
      <c r="O635" s="85"/>
      <c r="P635" s="86"/>
      <c r="Q635" s="74"/>
      <c r="R635" s="35"/>
      <c r="S635" s="36"/>
      <c r="T635" s="98"/>
      <c r="U635" s="37"/>
      <c r="V635" s="37"/>
      <c r="W635" s="38"/>
      <c r="X635" s="38"/>
      <c r="Y635" s="38"/>
      <c r="Z635" s="35"/>
      <c r="AA635" s="40"/>
      <c r="AB635" s="41"/>
      <c r="AC635" s="42"/>
      <c r="AD635" s="34"/>
      <c r="AE635" s="39"/>
      <c r="AF635" s="39"/>
      <c r="AG635" s="39"/>
      <c r="AH635" s="34"/>
      <c r="AI635" s="39"/>
      <c r="AJ635" s="39"/>
      <c r="AK635" s="43"/>
      <c r="AL635" s="38"/>
      <c r="AM635" s="40"/>
      <c r="AN635" s="40"/>
      <c r="AO635" s="40"/>
      <c r="AP635" s="40"/>
      <c r="AQ635" s="39"/>
      <c r="AR635" s="39"/>
      <c r="AS635" s="39"/>
      <c r="AT635" s="39"/>
      <c r="AU635" s="39"/>
    </row>
    <row r="636" spans="1:47" s="26" customFormat="1" ht="39" customHeight="1" x14ac:dyDescent="0.25">
      <c r="A636" s="65" t="e">
        <f>VLOOKUP(D636,'Active-Bldg List ref'!$A:$E,4,FALSE)</f>
        <v>#N/A</v>
      </c>
      <c r="B636" s="65" t="e">
        <f>VLOOKUP(D636,'Active-Bldg List ref'!$A:$E,5,FALSE)</f>
        <v>#N/A</v>
      </c>
      <c r="C636" s="65" t="e">
        <f>VLOOKUP(D636,'Active-Bldg List ref'!$A:$B,2,FALSE)</f>
        <v>#N/A</v>
      </c>
      <c r="D636" s="65" t="e">
        <f>INDEX('Active-Bldg List ref'!$A:$A,MATCH(R636,'Active-Bldg List ref'!$C:$C,0))</f>
        <v>#N/A</v>
      </c>
      <c r="E636" s="65" t="e">
        <f>INDEX('Equip Group &amp; Type ref'!D:D,MATCH(U636,'Equip Group &amp; Type ref'!E:E,0))</f>
        <v>#N/A</v>
      </c>
      <c r="F636" s="66" t="e">
        <f>INDEX('Equip Group &amp; Type ref'!F:F,MATCH(V636,'Equip Group &amp; Type ref'!G:G,0))</f>
        <v>#N/A</v>
      </c>
      <c r="G636" s="83"/>
      <c r="H636" s="69" t="e">
        <f>INDEX('Equip Group &amp; Type ref'!$F:$H,MATCH(F636,'Equip Group &amp; Type ref'!$F:$F,0),MATCH(A636,'Equip Group &amp; Type ref'!$2:$2,0))</f>
        <v>#N/A</v>
      </c>
      <c r="I636" s="70" t="e">
        <f>VLOOKUP(F636,'Equip Group &amp; Type ref'!F:H,6,FALSE)</f>
        <v>#N/A</v>
      </c>
      <c r="J636" s="71" t="e">
        <f>CONCATENATE(D636,":",VLOOKUP(F636,'Equip Group &amp; Type ref'!F:G,2,FALSE),":",$W636)</f>
        <v>#N/A</v>
      </c>
      <c r="K636" s="84" t="e">
        <f t="shared" si="22"/>
        <v>#N/A</v>
      </c>
      <c r="L636" s="70" t="e">
        <f>INDEX('MFR_List ref'!$A:$A,MATCH($Z636,'MFR_List ref'!$B:$B,0))</f>
        <v>#N/A</v>
      </c>
      <c r="M636" s="76" t="e">
        <f t="shared" si="23"/>
        <v>#N/A</v>
      </c>
      <c r="N636" s="78"/>
      <c r="O636" s="85"/>
      <c r="P636" s="86"/>
      <c r="Q636" s="74"/>
      <c r="R636" s="35"/>
      <c r="S636" s="36"/>
      <c r="T636" s="98"/>
      <c r="U636" s="37"/>
      <c r="V636" s="37"/>
      <c r="W636" s="38"/>
      <c r="X636" s="38"/>
      <c r="Y636" s="38"/>
      <c r="Z636" s="35"/>
      <c r="AA636" s="40"/>
      <c r="AB636" s="41"/>
      <c r="AC636" s="42"/>
      <c r="AD636" s="34"/>
      <c r="AE636" s="39"/>
      <c r="AF636" s="39"/>
      <c r="AG636" s="39"/>
      <c r="AH636" s="34"/>
      <c r="AI636" s="39"/>
      <c r="AJ636" s="39"/>
      <c r="AK636" s="43"/>
      <c r="AL636" s="38"/>
      <c r="AM636" s="40"/>
      <c r="AN636" s="40"/>
      <c r="AO636" s="40"/>
      <c r="AP636" s="40"/>
      <c r="AQ636" s="39"/>
      <c r="AR636" s="39"/>
      <c r="AS636" s="39"/>
      <c r="AT636" s="39"/>
      <c r="AU636" s="39"/>
    </row>
    <row r="637" spans="1:47" s="26" customFormat="1" ht="39" customHeight="1" x14ac:dyDescent="0.25">
      <c r="A637" s="65" t="e">
        <f>VLOOKUP(D637,'Active-Bldg List ref'!$A:$E,4,FALSE)</f>
        <v>#N/A</v>
      </c>
      <c r="B637" s="65" t="e">
        <f>VLOOKUP(D637,'Active-Bldg List ref'!$A:$E,5,FALSE)</f>
        <v>#N/A</v>
      </c>
      <c r="C637" s="65" t="e">
        <f>VLOOKUP(D637,'Active-Bldg List ref'!$A:$B,2,FALSE)</f>
        <v>#N/A</v>
      </c>
      <c r="D637" s="65" t="e">
        <f>INDEX('Active-Bldg List ref'!$A:$A,MATCH(R637,'Active-Bldg List ref'!$C:$C,0))</f>
        <v>#N/A</v>
      </c>
      <c r="E637" s="65" t="e">
        <f>INDEX('Equip Group &amp; Type ref'!D:D,MATCH(U637,'Equip Group &amp; Type ref'!E:E,0))</f>
        <v>#N/A</v>
      </c>
      <c r="F637" s="66" t="e">
        <f>INDEX('Equip Group &amp; Type ref'!F:F,MATCH(V637,'Equip Group &amp; Type ref'!G:G,0))</f>
        <v>#N/A</v>
      </c>
      <c r="G637" s="83"/>
      <c r="H637" s="69" t="e">
        <f>INDEX('Equip Group &amp; Type ref'!$F:$H,MATCH(F637,'Equip Group &amp; Type ref'!$F:$F,0),MATCH(A637,'Equip Group &amp; Type ref'!$2:$2,0))</f>
        <v>#N/A</v>
      </c>
      <c r="I637" s="70" t="e">
        <f>VLOOKUP(F637,'Equip Group &amp; Type ref'!F:H,6,FALSE)</f>
        <v>#N/A</v>
      </c>
      <c r="J637" s="71" t="e">
        <f>CONCATENATE(D637,":",VLOOKUP(F637,'Equip Group &amp; Type ref'!F:G,2,FALSE),":",$W637)</f>
        <v>#N/A</v>
      </c>
      <c r="K637" s="84" t="e">
        <f t="shared" si="22"/>
        <v>#N/A</v>
      </c>
      <c r="L637" s="70" t="e">
        <f>INDEX('MFR_List ref'!$A:$A,MATCH($Z637,'MFR_List ref'!$B:$B,0))</f>
        <v>#N/A</v>
      </c>
      <c r="M637" s="76" t="e">
        <f t="shared" si="23"/>
        <v>#N/A</v>
      </c>
      <c r="N637" s="78"/>
      <c r="O637" s="85"/>
      <c r="P637" s="86"/>
      <c r="Q637" s="74"/>
      <c r="R637" s="35"/>
      <c r="S637" s="36"/>
      <c r="T637" s="98"/>
      <c r="U637" s="37"/>
      <c r="V637" s="37"/>
      <c r="W637" s="38"/>
      <c r="X637" s="38"/>
      <c r="Y637" s="38"/>
      <c r="Z637" s="35"/>
      <c r="AA637" s="40"/>
      <c r="AB637" s="41"/>
      <c r="AC637" s="42"/>
      <c r="AD637" s="34"/>
      <c r="AE637" s="39"/>
      <c r="AF637" s="39"/>
      <c r="AG637" s="39"/>
      <c r="AH637" s="34"/>
      <c r="AI637" s="39"/>
      <c r="AJ637" s="39"/>
      <c r="AK637" s="43"/>
      <c r="AL637" s="38"/>
      <c r="AM637" s="40"/>
      <c r="AN637" s="40"/>
      <c r="AO637" s="40"/>
      <c r="AP637" s="40"/>
      <c r="AQ637" s="39"/>
      <c r="AR637" s="39"/>
      <c r="AS637" s="39"/>
      <c r="AT637" s="39"/>
      <c r="AU637" s="39"/>
    </row>
    <row r="638" spans="1:47" s="26" customFormat="1" ht="39" customHeight="1" x14ac:dyDescent="0.25">
      <c r="A638" s="65" t="e">
        <f>VLOOKUP(D638,'Active-Bldg List ref'!$A:$E,4,FALSE)</f>
        <v>#N/A</v>
      </c>
      <c r="B638" s="65" t="e">
        <f>VLOOKUP(D638,'Active-Bldg List ref'!$A:$E,5,FALSE)</f>
        <v>#N/A</v>
      </c>
      <c r="C638" s="65" t="e">
        <f>VLOOKUP(D638,'Active-Bldg List ref'!$A:$B,2,FALSE)</f>
        <v>#N/A</v>
      </c>
      <c r="D638" s="65" t="e">
        <f>INDEX('Active-Bldg List ref'!$A:$A,MATCH(R638,'Active-Bldg List ref'!$C:$C,0))</f>
        <v>#N/A</v>
      </c>
      <c r="E638" s="65" t="e">
        <f>INDEX('Equip Group &amp; Type ref'!D:D,MATCH(U638,'Equip Group &amp; Type ref'!E:E,0))</f>
        <v>#N/A</v>
      </c>
      <c r="F638" s="66" t="e">
        <f>INDEX('Equip Group &amp; Type ref'!F:F,MATCH(V638,'Equip Group &amp; Type ref'!G:G,0))</f>
        <v>#N/A</v>
      </c>
      <c r="G638" s="83"/>
      <c r="H638" s="69" t="e">
        <f>INDEX('Equip Group &amp; Type ref'!$F:$H,MATCH(F638,'Equip Group &amp; Type ref'!$F:$F,0),MATCH(A638,'Equip Group &amp; Type ref'!$2:$2,0))</f>
        <v>#N/A</v>
      </c>
      <c r="I638" s="70" t="e">
        <f>VLOOKUP(F638,'Equip Group &amp; Type ref'!F:H,6,FALSE)</f>
        <v>#N/A</v>
      </c>
      <c r="J638" s="71" t="e">
        <f>CONCATENATE(D638,":",VLOOKUP(F638,'Equip Group &amp; Type ref'!F:G,2,FALSE),":",$W638)</f>
        <v>#N/A</v>
      </c>
      <c r="K638" s="84" t="e">
        <f t="shared" si="22"/>
        <v>#N/A</v>
      </c>
      <c r="L638" s="70" t="e">
        <f>INDEX('MFR_List ref'!$A:$A,MATCH($Z638,'MFR_List ref'!$B:$B,0))</f>
        <v>#N/A</v>
      </c>
      <c r="M638" s="76" t="e">
        <f t="shared" si="23"/>
        <v>#N/A</v>
      </c>
      <c r="N638" s="78"/>
      <c r="O638" s="85"/>
      <c r="P638" s="86"/>
      <c r="Q638" s="74"/>
      <c r="R638" s="35"/>
      <c r="S638" s="36"/>
      <c r="T638" s="98"/>
      <c r="U638" s="37"/>
      <c r="V638" s="37"/>
      <c r="W638" s="38"/>
      <c r="X638" s="38"/>
      <c r="Y638" s="38"/>
      <c r="Z638" s="35"/>
      <c r="AA638" s="40"/>
      <c r="AB638" s="41"/>
      <c r="AC638" s="42"/>
      <c r="AD638" s="34"/>
      <c r="AE638" s="39"/>
      <c r="AF638" s="39"/>
      <c r="AG638" s="39"/>
      <c r="AH638" s="34"/>
      <c r="AI638" s="39"/>
      <c r="AJ638" s="39"/>
      <c r="AK638" s="43"/>
      <c r="AL638" s="38"/>
      <c r="AM638" s="40"/>
      <c r="AN638" s="40"/>
      <c r="AO638" s="40"/>
      <c r="AP638" s="40"/>
      <c r="AQ638" s="39"/>
      <c r="AR638" s="39"/>
      <c r="AS638" s="39"/>
      <c r="AT638" s="39"/>
      <c r="AU638" s="39"/>
    </row>
    <row r="639" spans="1:47" s="26" customFormat="1" ht="39" customHeight="1" x14ac:dyDescent="0.25">
      <c r="A639" s="65" t="e">
        <f>VLOOKUP(D639,'Active-Bldg List ref'!$A:$E,4,FALSE)</f>
        <v>#N/A</v>
      </c>
      <c r="B639" s="65" t="e">
        <f>VLOOKUP(D639,'Active-Bldg List ref'!$A:$E,5,FALSE)</f>
        <v>#N/A</v>
      </c>
      <c r="C639" s="65" t="e">
        <f>VLOOKUP(D639,'Active-Bldg List ref'!$A:$B,2,FALSE)</f>
        <v>#N/A</v>
      </c>
      <c r="D639" s="65" t="e">
        <f>INDEX('Active-Bldg List ref'!$A:$A,MATCH(R639,'Active-Bldg List ref'!$C:$C,0))</f>
        <v>#N/A</v>
      </c>
      <c r="E639" s="65" t="e">
        <f>INDEX('Equip Group &amp; Type ref'!D:D,MATCH(U639,'Equip Group &amp; Type ref'!E:E,0))</f>
        <v>#N/A</v>
      </c>
      <c r="F639" s="66" t="e">
        <f>INDEX('Equip Group &amp; Type ref'!F:F,MATCH(V639,'Equip Group &amp; Type ref'!G:G,0))</f>
        <v>#N/A</v>
      </c>
      <c r="G639" s="83"/>
      <c r="H639" s="69" t="e">
        <f>INDEX('Equip Group &amp; Type ref'!$F:$H,MATCH(F639,'Equip Group &amp; Type ref'!$F:$F,0),MATCH(A639,'Equip Group &amp; Type ref'!$2:$2,0))</f>
        <v>#N/A</v>
      </c>
      <c r="I639" s="70" t="e">
        <f>VLOOKUP(F639,'Equip Group &amp; Type ref'!F:H,6,FALSE)</f>
        <v>#N/A</v>
      </c>
      <c r="J639" s="71" t="e">
        <f>CONCATENATE(D639,":",VLOOKUP(F639,'Equip Group &amp; Type ref'!F:G,2,FALSE),":",$W639)</f>
        <v>#N/A</v>
      </c>
      <c r="K639" s="84" t="e">
        <f t="shared" si="22"/>
        <v>#N/A</v>
      </c>
      <c r="L639" s="70" t="e">
        <f>INDEX('MFR_List ref'!$A:$A,MATCH($Z639,'MFR_List ref'!$B:$B,0))</f>
        <v>#N/A</v>
      </c>
      <c r="M639" s="76" t="e">
        <f t="shared" si="23"/>
        <v>#N/A</v>
      </c>
      <c r="N639" s="78"/>
      <c r="O639" s="85"/>
      <c r="P639" s="86"/>
      <c r="Q639" s="74"/>
      <c r="R639" s="35"/>
      <c r="S639" s="36"/>
      <c r="T639" s="98"/>
      <c r="U639" s="37"/>
      <c r="V639" s="37"/>
      <c r="W639" s="38"/>
      <c r="X639" s="38"/>
      <c r="Y639" s="38"/>
      <c r="Z639" s="35"/>
      <c r="AA639" s="40"/>
      <c r="AB639" s="41"/>
      <c r="AC639" s="42"/>
      <c r="AD639" s="34"/>
      <c r="AE639" s="39"/>
      <c r="AF639" s="39"/>
      <c r="AG639" s="39"/>
      <c r="AH639" s="34"/>
      <c r="AI639" s="39"/>
      <c r="AJ639" s="39"/>
      <c r="AK639" s="43"/>
      <c r="AL639" s="38"/>
      <c r="AM639" s="40"/>
      <c r="AN639" s="40"/>
      <c r="AO639" s="40"/>
      <c r="AP639" s="40"/>
      <c r="AQ639" s="39"/>
      <c r="AR639" s="39"/>
      <c r="AS639" s="39"/>
      <c r="AT639" s="39"/>
      <c r="AU639" s="39"/>
    </row>
    <row r="640" spans="1:47" s="26" customFormat="1" ht="39" customHeight="1" x14ac:dyDescent="0.25">
      <c r="A640" s="65" t="e">
        <f>VLOOKUP(D640,'Active-Bldg List ref'!$A:$E,4,FALSE)</f>
        <v>#N/A</v>
      </c>
      <c r="B640" s="65" t="e">
        <f>VLOOKUP(D640,'Active-Bldg List ref'!$A:$E,5,FALSE)</f>
        <v>#N/A</v>
      </c>
      <c r="C640" s="65" t="e">
        <f>VLOOKUP(D640,'Active-Bldg List ref'!$A:$B,2,FALSE)</f>
        <v>#N/A</v>
      </c>
      <c r="D640" s="65" t="e">
        <f>INDEX('Active-Bldg List ref'!$A:$A,MATCH(R640,'Active-Bldg List ref'!$C:$C,0))</f>
        <v>#N/A</v>
      </c>
      <c r="E640" s="65" t="e">
        <f>INDEX('Equip Group &amp; Type ref'!D:D,MATCH(U640,'Equip Group &amp; Type ref'!E:E,0))</f>
        <v>#N/A</v>
      </c>
      <c r="F640" s="66" t="e">
        <f>INDEX('Equip Group &amp; Type ref'!F:F,MATCH(V640,'Equip Group &amp; Type ref'!G:G,0))</f>
        <v>#N/A</v>
      </c>
      <c r="G640" s="83"/>
      <c r="H640" s="69" t="e">
        <f>INDEX('Equip Group &amp; Type ref'!$F:$H,MATCH(F640,'Equip Group &amp; Type ref'!$F:$F,0),MATCH(A640,'Equip Group &amp; Type ref'!$2:$2,0))</f>
        <v>#N/A</v>
      </c>
      <c r="I640" s="70" t="e">
        <f>VLOOKUP(F640,'Equip Group &amp; Type ref'!F:H,6,FALSE)</f>
        <v>#N/A</v>
      </c>
      <c r="J640" s="71" t="e">
        <f>CONCATENATE(D640,":",VLOOKUP(F640,'Equip Group &amp; Type ref'!F:G,2,FALSE),":",$W640)</f>
        <v>#N/A</v>
      </c>
      <c r="K640" s="84" t="e">
        <f t="shared" si="22"/>
        <v>#N/A</v>
      </c>
      <c r="L640" s="70" t="e">
        <f>INDEX('MFR_List ref'!$A:$A,MATCH($Z640,'MFR_List ref'!$B:$B,0))</f>
        <v>#N/A</v>
      </c>
      <c r="M640" s="76" t="e">
        <f t="shared" si="23"/>
        <v>#N/A</v>
      </c>
      <c r="N640" s="78"/>
      <c r="O640" s="85"/>
      <c r="P640" s="86"/>
      <c r="Q640" s="74"/>
      <c r="R640" s="35"/>
      <c r="S640" s="36"/>
      <c r="T640" s="98"/>
      <c r="U640" s="37"/>
      <c r="V640" s="37"/>
      <c r="W640" s="38"/>
      <c r="X640" s="38"/>
      <c r="Y640" s="38"/>
      <c r="Z640" s="35"/>
      <c r="AA640" s="40"/>
      <c r="AB640" s="41"/>
      <c r="AC640" s="42"/>
      <c r="AD640" s="34"/>
      <c r="AE640" s="39"/>
      <c r="AF640" s="39"/>
      <c r="AG640" s="39"/>
      <c r="AH640" s="34"/>
      <c r="AI640" s="39"/>
      <c r="AJ640" s="39"/>
      <c r="AK640" s="43"/>
      <c r="AL640" s="38"/>
      <c r="AM640" s="40"/>
      <c r="AN640" s="40"/>
      <c r="AO640" s="40"/>
      <c r="AP640" s="40"/>
      <c r="AQ640" s="39"/>
      <c r="AR640" s="39"/>
      <c r="AS640" s="39"/>
      <c r="AT640" s="39"/>
      <c r="AU640" s="39"/>
    </row>
    <row r="641" spans="1:47" s="26" customFormat="1" ht="39" customHeight="1" x14ac:dyDescent="0.25">
      <c r="A641" s="65" t="e">
        <f>VLOOKUP(D641,'Active-Bldg List ref'!$A:$E,4,FALSE)</f>
        <v>#N/A</v>
      </c>
      <c r="B641" s="65" t="e">
        <f>VLOOKUP(D641,'Active-Bldg List ref'!$A:$E,5,FALSE)</f>
        <v>#N/A</v>
      </c>
      <c r="C641" s="65" t="e">
        <f>VLOOKUP(D641,'Active-Bldg List ref'!$A:$B,2,FALSE)</f>
        <v>#N/A</v>
      </c>
      <c r="D641" s="65" t="e">
        <f>INDEX('Active-Bldg List ref'!$A:$A,MATCH(R641,'Active-Bldg List ref'!$C:$C,0))</f>
        <v>#N/A</v>
      </c>
      <c r="E641" s="65" t="e">
        <f>INDEX('Equip Group &amp; Type ref'!D:D,MATCH(U641,'Equip Group &amp; Type ref'!E:E,0))</f>
        <v>#N/A</v>
      </c>
      <c r="F641" s="66" t="e">
        <f>INDEX('Equip Group &amp; Type ref'!F:F,MATCH(V641,'Equip Group &amp; Type ref'!G:G,0))</f>
        <v>#N/A</v>
      </c>
      <c r="G641" s="83"/>
      <c r="H641" s="69" t="e">
        <f>INDEX('Equip Group &amp; Type ref'!$F:$H,MATCH(F641,'Equip Group &amp; Type ref'!$F:$F,0),MATCH(A641,'Equip Group &amp; Type ref'!$2:$2,0))</f>
        <v>#N/A</v>
      </c>
      <c r="I641" s="70" t="e">
        <f>VLOOKUP(F641,'Equip Group &amp; Type ref'!F:H,6,FALSE)</f>
        <v>#N/A</v>
      </c>
      <c r="J641" s="71" t="e">
        <f>CONCATENATE(D641,":",VLOOKUP(F641,'Equip Group &amp; Type ref'!F:G,2,FALSE),":",$W641)</f>
        <v>#N/A</v>
      </c>
      <c r="K641" s="84" t="e">
        <f t="shared" si="22"/>
        <v>#N/A</v>
      </c>
      <c r="L641" s="70" t="e">
        <f>INDEX('MFR_List ref'!$A:$A,MATCH($Z641,'MFR_List ref'!$B:$B,0))</f>
        <v>#N/A</v>
      </c>
      <c r="M641" s="76" t="e">
        <f t="shared" si="23"/>
        <v>#N/A</v>
      </c>
      <c r="N641" s="78"/>
      <c r="O641" s="85"/>
      <c r="P641" s="86"/>
      <c r="Q641" s="74"/>
      <c r="R641" s="35"/>
      <c r="S641" s="36"/>
      <c r="T641" s="98"/>
      <c r="U641" s="37"/>
      <c r="V641" s="37"/>
      <c r="W641" s="38"/>
      <c r="X641" s="38"/>
      <c r="Y641" s="38"/>
      <c r="Z641" s="35"/>
      <c r="AA641" s="40"/>
      <c r="AB641" s="41"/>
      <c r="AC641" s="42"/>
      <c r="AD641" s="34"/>
      <c r="AE641" s="39"/>
      <c r="AF641" s="39"/>
      <c r="AG641" s="39"/>
      <c r="AH641" s="34"/>
      <c r="AI641" s="39"/>
      <c r="AJ641" s="39"/>
      <c r="AK641" s="43"/>
      <c r="AL641" s="38"/>
      <c r="AM641" s="40"/>
      <c r="AN641" s="40"/>
      <c r="AO641" s="40"/>
      <c r="AP641" s="40"/>
      <c r="AQ641" s="39"/>
      <c r="AR641" s="39"/>
      <c r="AS641" s="39"/>
      <c r="AT641" s="39"/>
      <c r="AU641" s="39"/>
    </row>
    <row r="642" spans="1:47" s="26" customFormat="1" ht="39" customHeight="1" x14ac:dyDescent="0.25">
      <c r="A642" s="65" t="e">
        <f>VLOOKUP(D642,'Active-Bldg List ref'!$A:$E,4,FALSE)</f>
        <v>#N/A</v>
      </c>
      <c r="B642" s="65" t="e">
        <f>VLOOKUP(D642,'Active-Bldg List ref'!$A:$E,5,FALSE)</f>
        <v>#N/A</v>
      </c>
      <c r="C642" s="65" t="e">
        <f>VLOOKUP(D642,'Active-Bldg List ref'!$A:$B,2,FALSE)</f>
        <v>#N/A</v>
      </c>
      <c r="D642" s="65" t="e">
        <f>INDEX('Active-Bldg List ref'!$A:$A,MATCH(R642,'Active-Bldg List ref'!$C:$C,0))</f>
        <v>#N/A</v>
      </c>
      <c r="E642" s="65" t="e">
        <f>INDEX('Equip Group &amp; Type ref'!D:D,MATCH(U642,'Equip Group &amp; Type ref'!E:E,0))</f>
        <v>#N/A</v>
      </c>
      <c r="F642" s="66" t="e">
        <f>INDEX('Equip Group &amp; Type ref'!F:F,MATCH(V642,'Equip Group &amp; Type ref'!G:G,0))</f>
        <v>#N/A</v>
      </c>
      <c r="G642" s="83"/>
      <c r="H642" s="69" t="e">
        <f>INDEX('Equip Group &amp; Type ref'!$F:$H,MATCH(F642,'Equip Group &amp; Type ref'!$F:$F,0),MATCH(A642,'Equip Group &amp; Type ref'!$2:$2,0))</f>
        <v>#N/A</v>
      </c>
      <c r="I642" s="70" t="e">
        <f>VLOOKUP(F642,'Equip Group &amp; Type ref'!F:H,6,FALSE)</f>
        <v>#N/A</v>
      </c>
      <c r="J642" s="71" t="e">
        <f>CONCATENATE(D642,":",VLOOKUP(F642,'Equip Group &amp; Type ref'!F:G,2,FALSE),":",$W642)</f>
        <v>#N/A</v>
      </c>
      <c r="K642" s="84" t="e">
        <f t="shared" si="22"/>
        <v>#N/A</v>
      </c>
      <c r="L642" s="70" t="e">
        <f>INDEX('MFR_List ref'!$A:$A,MATCH($Z642,'MFR_List ref'!$B:$B,0))</f>
        <v>#N/A</v>
      </c>
      <c r="M642" s="76" t="e">
        <f t="shared" si="23"/>
        <v>#N/A</v>
      </c>
      <c r="N642" s="78"/>
      <c r="O642" s="85"/>
      <c r="P642" s="86"/>
      <c r="Q642" s="74"/>
      <c r="R642" s="35"/>
      <c r="S642" s="36"/>
      <c r="T642" s="98"/>
      <c r="U642" s="37"/>
      <c r="V642" s="37"/>
      <c r="W642" s="38"/>
      <c r="X642" s="38"/>
      <c r="Y642" s="38"/>
      <c r="Z642" s="35"/>
      <c r="AA642" s="40"/>
      <c r="AB642" s="41"/>
      <c r="AC642" s="42"/>
      <c r="AD642" s="34"/>
      <c r="AE642" s="39"/>
      <c r="AF642" s="39"/>
      <c r="AG642" s="39"/>
      <c r="AH642" s="34"/>
      <c r="AI642" s="39"/>
      <c r="AJ642" s="39"/>
      <c r="AK642" s="43"/>
      <c r="AL642" s="38"/>
      <c r="AM642" s="40"/>
      <c r="AN642" s="40"/>
      <c r="AO642" s="40"/>
      <c r="AP642" s="40"/>
      <c r="AQ642" s="39"/>
      <c r="AR642" s="39"/>
      <c r="AS642" s="39"/>
      <c r="AT642" s="39"/>
      <c r="AU642" s="39"/>
    </row>
    <row r="643" spans="1:47" s="26" customFormat="1" ht="39" customHeight="1" x14ac:dyDescent="0.25">
      <c r="A643" s="65" t="e">
        <f>VLOOKUP(D643,'Active-Bldg List ref'!$A:$E,4,FALSE)</f>
        <v>#N/A</v>
      </c>
      <c r="B643" s="65" t="e">
        <f>VLOOKUP(D643,'Active-Bldg List ref'!$A:$E,5,FALSE)</f>
        <v>#N/A</v>
      </c>
      <c r="C643" s="65" t="e">
        <f>VLOOKUP(D643,'Active-Bldg List ref'!$A:$B,2,FALSE)</f>
        <v>#N/A</v>
      </c>
      <c r="D643" s="65" t="e">
        <f>INDEX('Active-Bldg List ref'!$A:$A,MATCH(R643,'Active-Bldg List ref'!$C:$C,0))</f>
        <v>#N/A</v>
      </c>
      <c r="E643" s="65" t="e">
        <f>INDEX('Equip Group &amp; Type ref'!D:D,MATCH(U643,'Equip Group &amp; Type ref'!E:E,0))</f>
        <v>#N/A</v>
      </c>
      <c r="F643" s="66" t="e">
        <f>INDEX('Equip Group &amp; Type ref'!F:F,MATCH(V643,'Equip Group &amp; Type ref'!G:G,0))</f>
        <v>#N/A</v>
      </c>
      <c r="G643" s="83"/>
      <c r="H643" s="69" t="e">
        <f>INDEX('Equip Group &amp; Type ref'!$F:$H,MATCH(F643,'Equip Group &amp; Type ref'!$F:$F,0),MATCH(A643,'Equip Group &amp; Type ref'!$2:$2,0))</f>
        <v>#N/A</v>
      </c>
      <c r="I643" s="70" t="e">
        <f>VLOOKUP(F643,'Equip Group &amp; Type ref'!F:H,6,FALSE)</f>
        <v>#N/A</v>
      </c>
      <c r="J643" s="71" t="e">
        <f>CONCATENATE(D643,":",VLOOKUP(F643,'Equip Group &amp; Type ref'!F:G,2,FALSE),":",$W643)</f>
        <v>#N/A</v>
      </c>
      <c r="K643" s="84" t="e">
        <f t="shared" si="22"/>
        <v>#N/A</v>
      </c>
      <c r="L643" s="70" t="e">
        <f>INDEX('MFR_List ref'!$A:$A,MATCH($Z643,'MFR_List ref'!$B:$B,0))</f>
        <v>#N/A</v>
      </c>
      <c r="M643" s="76" t="e">
        <f t="shared" si="23"/>
        <v>#N/A</v>
      </c>
      <c r="N643" s="78"/>
      <c r="O643" s="85"/>
      <c r="P643" s="86"/>
      <c r="Q643" s="74"/>
      <c r="R643" s="35"/>
      <c r="S643" s="36"/>
      <c r="T643" s="98"/>
      <c r="U643" s="37"/>
      <c r="V643" s="37"/>
      <c r="W643" s="38"/>
      <c r="X643" s="38"/>
      <c r="Y643" s="38"/>
      <c r="Z643" s="35"/>
      <c r="AA643" s="40"/>
      <c r="AB643" s="41"/>
      <c r="AC643" s="42"/>
      <c r="AD643" s="34"/>
      <c r="AE643" s="39"/>
      <c r="AF643" s="39"/>
      <c r="AG643" s="39"/>
      <c r="AH643" s="34"/>
      <c r="AI643" s="39"/>
      <c r="AJ643" s="39"/>
      <c r="AK643" s="43"/>
      <c r="AL643" s="38"/>
      <c r="AM643" s="40"/>
      <c r="AN643" s="40"/>
      <c r="AO643" s="40"/>
      <c r="AP643" s="40"/>
      <c r="AQ643" s="39"/>
      <c r="AR643" s="39"/>
      <c r="AS643" s="39"/>
      <c r="AT643" s="39"/>
      <c r="AU643" s="39"/>
    </row>
    <row r="644" spans="1:47" s="26" customFormat="1" ht="39" customHeight="1" x14ac:dyDescent="0.25">
      <c r="A644" s="65" t="e">
        <f>VLOOKUP(D644,'Active-Bldg List ref'!$A:$E,4,FALSE)</f>
        <v>#N/A</v>
      </c>
      <c r="B644" s="65" t="e">
        <f>VLOOKUP(D644,'Active-Bldg List ref'!$A:$E,5,FALSE)</f>
        <v>#N/A</v>
      </c>
      <c r="C644" s="65" t="e">
        <f>VLOOKUP(D644,'Active-Bldg List ref'!$A:$B,2,FALSE)</f>
        <v>#N/A</v>
      </c>
      <c r="D644" s="65" t="e">
        <f>INDEX('Active-Bldg List ref'!$A:$A,MATCH(R644,'Active-Bldg List ref'!$C:$C,0))</f>
        <v>#N/A</v>
      </c>
      <c r="E644" s="65" t="e">
        <f>INDEX('Equip Group &amp; Type ref'!D:D,MATCH(U644,'Equip Group &amp; Type ref'!E:E,0))</f>
        <v>#N/A</v>
      </c>
      <c r="F644" s="66" t="e">
        <f>INDEX('Equip Group &amp; Type ref'!F:F,MATCH(V644,'Equip Group &amp; Type ref'!G:G,0))</f>
        <v>#N/A</v>
      </c>
      <c r="G644" s="83"/>
      <c r="H644" s="69" t="e">
        <f>INDEX('Equip Group &amp; Type ref'!$F:$H,MATCH(F644,'Equip Group &amp; Type ref'!$F:$F,0),MATCH(A644,'Equip Group &amp; Type ref'!$2:$2,0))</f>
        <v>#N/A</v>
      </c>
      <c r="I644" s="70" t="e">
        <f>VLOOKUP(F644,'Equip Group &amp; Type ref'!F:H,6,FALSE)</f>
        <v>#N/A</v>
      </c>
      <c r="J644" s="71" t="e">
        <f>CONCATENATE(D644,":",VLOOKUP(F644,'Equip Group &amp; Type ref'!F:G,2,FALSE),":",$W644)</f>
        <v>#N/A</v>
      </c>
      <c r="K644" s="84" t="e">
        <f t="shared" si="22"/>
        <v>#N/A</v>
      </c>
      <c r="L644" s="70" t="e">
        <f>INDEX('MFR_List ref'!$A:$A,MATCH($Z644,'MFR_List ref'!$B:$B,0))</f>
        <v>#N/A</v>
      </c>
      <c r="M644" s="76" t="e">
        <f t="shared" si="23"/>
        <v>#N/A</v>
      </c>
      <c r="N644" s="78"/>
      <c r="O644" s="85"/>
      <c r="P644" s="86"/>
      <c r="Q644" s="74"/>
      <c r="R644" s="35"/>
      <c r="S644" s="36"/>
      <c r="T644" s="98"/>
      <c r="U644" s="37"/>
      <c r="V644" s="37"/>
      <c r="W644" s="38"/>
      <c r="X644" s="38"/>
      <c r="Y644" s="38"/>
      <c r="Z644" s="35"/>
      <c r="AA644" s="40"/>
      <c r="AB644" s="41"/>
      <c r="AC644" s="42"/>
      <c r="AD644" s="34"/>
      <c r="AE644" s="39"/>
      <c r="AF644" s="39"/>
      <c r="AG644" s="39"/>
      <c r="AH644" s="34"/>
      <c r="AI644" s="39"/>
      <c r="AJ644" s="39"/>
      <c r="AK644" s="43"/>
      <c r="AL644" s="38"/>
      <c r="AM644" s="40"/>
      <c r="AN644" s="40"/>
      <c r="AO644" s="40"/>
      <c r="AP644" s="40"/>
      <c r="AQ644" s="39"/>
      <c r="AR644" s="39"/>
      <c r="AS644" s="39"/>
      <c r="AT644" s="39"/>
      <c r="AU644" s="39"/>
    </row>
    <row r="645" spans="1:47" s="26" customFormat="1" ht="39" customHeight="1" x14ac:dyDescent="0.25">
      <c r="A645" s="65" t="e">
        <f>VLOOKUP(D645,'Active-Bldg List ref'!$A:$E,4,FALSE)</f>
        <v>#N/A</v>
      </c>
      <c r="B645" s="65" t="e">
        <f>VLOOKUP(D645,'Active-Bldg List ref'!$A:$E,5,FALSE)</f>
        <v>#N/A</v>
      </c>
      <c r="C645" s="65" t="e">
        <f>VLOOKUP(D645,'Active-Bldg List ref'!$A:$B,2,FALSE)</f>
        <v>#N/A</v>
      </c>
      <c r="D645" s="65" t="e">
        <f>INDEX('Active-Bldg List ref'!$A:$A,MATCH(R645,'Active-Bldg List ref'!$C:$C,0))</f>
        <v>#N/A</v>
      </c>
      <c r="E645" s="65" t="e">
        <f>INDEX('Equip Group &amp; Type ref'!D:D,MATCH(U645,'Equip Group &amp; Type ref'!E:E,0))</f>
        <v>#N/A</v>
      </c>
      <c r="F645" s="66" t="e">
        <f>INDEX('Equip Group &amp; Type ref'!F:F,MATCH(V645,'Equip Group &amp; Type ref'!G:G,0))</f>
        <v>#N/A</v>
      </c>
      <c r="G645" s="83"/>
      <c r="H645" s="69" t="e">
        <f>INDEX('Equip Group &amp; Type ref'!$F:$H,MATCH(F645,'Equip Group &amp; Type ref'!$F:$F,0),MATCH(A645,'Equip Group &amp; Type ref'!$2:$2,0))</f>
        <v>#N/A</v>
      </c>
      <c r="I645" s="70" t="e">
        <f>VLOOKUP(F645,'Equip Group &amp; Type ref'!F:H,6,FALSE)</f>
        <v>#N/A</v>
      </c>
      <c r="J645" s="71" t="e">
        <f>CONCATENATE(D645,":",VLOOKUP(F645,'Equip Group &amp; Type ref'!F:G,2,FALSE),":",$W645)</f>
        <v>#N/A</v>
      </c>
      <c r="K645" s="84" t="e">
        <f t="shared" si="22"/>
        <v>#N/A</v>
      </c>
      <c r="L645" s="70" t="e">
        <f>INDEX('MFR_List ref'!$A:$A,MATCH($Z645,'MFR_List ref'!$B:$B,0))</f>
        <v>#N/A</v>
      </c>
      <c r="M645" s="76" t="e">
        <f t="shared" si="23"/>
        <v>#N/A</v>
      </c>
      <c r="N645" s="78"/>
      <c r="O645" s="85"/>
      <c r="P645" s="86"/>
      <c r="Q645" s="74"/>
      <c r="R645" s="35"/>
      <c r="S645" s="36"/>
      <c r="T645" s="98"/>
      <c r="U645" s="37"/>
      <c r="V645" s="37"/>
      <c r="W645" s="38"/>
      <c r="X645" s="38"/>
      <c r="Y645" s="38"/>
      <c r="Z645" s="35"/>
      <c r="AA645" s="40"/>
      <c r="AB645" s="41"/>
      <c r="AC645" s="42"/>
      <c r="AD645" s="34"/>
      <c r="AE645" s="39"/>
      <c r="AF645" s="39"/>
      <c r="AG645" s="39"/>
      <c r="AH645" s="34"/>
      <c r="AI645" s="39"/>
      <c r="AJ645" s="39"/>
      <c r="AK645" s="43"/>
      <c r="AL645" s="38"/>
      <c r="AM645" s="40"/>
      <c r="AN645" s="40"/>
      <c r="AO645" s="40"/>
      <c r="AP645" s="40"/>
      <c r="AQ645" s="39"/>
      <c r="AR645" s="39"/>
      <c r="AS645" s="39"/>
      <c r="AT645" s="39"/>
      <c r="AU645" s="39"/>
    </row>
    <row r="646" spans="1:47" s="26" customFormat="1" ht="39" customHeight="1" x14ac:dyDescent="0.25">
      <c r="A646" s="65" t="e">
        <f>VLOOKUP(D646,'Active-Bldg List ref'!$A:$E,4,FALSE)</f>
        <v>#N/A</v>
      </c>
      <c r="B646" s="65" t="e">
        <f>VLOOKUP(D646,'Active-Bldg List ref'!$A:$E,5,FALSE)</f>
        <v>#N/A</v>
      </c>
      <c r="C646" s="65" t="e">
        <f>VLOOKUP(D646,'Active-Bldg List ref'!$A:$B,2,FALSE)</f>
        <v>#N/A</v>
      </c>
      <c r="D646" s="65" t="e">
        <f>INDEX('Active-Bldg List ref'!$A:$A,MATCH(R646,'Active-Bldg List ref'!$C:$C,0))</f>
        <v>#N/A</v>
      </c>
      <c r="E646" s="65" t="e">
        <f>INDEX('Equip Group &amp; Type ref'!D:D,MATCH(U646,'Equip Group &amp; Type ref'!E:E,0))</f>
        <v>#N/A</v>
      </c>
      <c r="F646" s="66" t="e">
        <f>INDEX('Equip Group &amp; Type ref'!F:F,MATCH(V646,'Equip Group &amp; Type ref'!G:G,0))</f>
        <v>#N/A</v>
      </c>
      <c r="G646" s="83"/>
      <c r="H646" s="69" t="e">
        <f>INDEX('Equip Group &amp; Type ref'!$F:$H,MATCH(F646,'Equip Group &amp; Type ref'!$F:$F,0),MATCH(A646,'Equip Group &amp; Type ref'!$2:$2,0))</f>
        <v>#N/A</v>
      </c>
      <c r="I646" s="70" t="e">
        <f>VLOOKUP(F646,'Equip Group &amp; Type ref'!F:H,6,FALSE)</f>
        <v>#N/A</v>
      </c>
      <c r="J646" s="71" t="e">
        <f>CONCATENATE(D646,":",VLOOKUP(F646,'Equip Group &amp; Type ref'!F:G,2,FALSE),":",$W646)</f>
        <v>#N/A</v>
      </c>
      <c r="K646" s="84" t="e">
        <f t="shared" si="22"/>
        <v>#N/A</v>
      </c>
      <c r="L646" s="70" t="e">
        <f>INDEX('MFR_List ref'!$A:$A,MATCH($Z646,'MFR_List ref'!$B:$B,0))</f>
        <v>#N/A</v>
      </c>
      <c r="M646" s="76" t="e">
        <f t="shared" si="23"/>
        <v>#N/A</v>
      </c>
      <c r="N646" s="78"/>
      <c r="O646" s="85"/>
      <c r="P646" s="86"/>
      <c r="Q646" s="74"/>
      <c r="R646" s="35"/>
      <c r="S646" s="36"/>
      <c r="T646" s="98"/>
      <c r="U646" s="37"/>
      <c r="V646" s="37"/>
      <c r="W646" s="38"/>
      <c r="X646" s="38"/>
      <c r="Y646" s="38"/>
      <c r="Z646" s="35"/>
      <c r="AA646" s="40"/>
      <c r="AB646" s="41"/>
      <c r="AC646" s="42"/>
      <c r="AD646" s="34"/>
      <c r="AE646" s="39"/>
      <c r="AF646" s="39"/>
      <c r="AG646" s="39"/>
      <c r="AH646" s="34"/>
      <c r="AI646" s="39"/>
      <c r="AJ646" s="39"/>
      <c r="AK646" s="43"/>
      <c r="AL646" s="38"/>
      <c r="AM646" s="40"/>
      <c r="AN646" s="40"/>
      <c r="AO646" s="40"/>
      <c r="AP646" s="40"/>
      <c r="AQ646" s="39"/>
      <c r="AR646" s="39"/>
      <c r="AS646" s="39"/>
      <c r="AT646" s="39"/>
      <c r="AU646" s="39"/>
    </row>
    <row r="647" spans="1:47" s="26" customFormat="1" ht="39" customHeight="1" x14ac:dyDescent="0.25">
      <c r="A647" s="65" t="e">
        <f>VLOOKUP(D647,'Active-Bldg List ref'!$A:$E,4,FALSE)</f>
        <v>#N/A</v>
      </c>
      <c r="B647" s="65" t="e">
        <f>VLOOKUP(D647,'Active-Bldg List ref'!$A:$E,5,FALSE)</f>
        <v>#N/A</v>
      </c>
      <c r="C647" s="65" t="e">
        <f>VLOOKUP(D647,'Active-Bldg List ref'!$A:$B,2,FALSE)</f>
        <v>#N/A</v>
      </c>
      <c r="D647" s="65" t="e">
        <f>INDEX('Active-Bldg List ref'!$A:$A,MATCH(R647,'Active-Bldg List ref'!$C:$C,0))</f>
        <v>#N/A</v>
      </c>
      <c r="E647" s="65" t="e">
        <f>INDEX('Equip Group &amp; Type ref'!D:D,MATCH(U647,'Equip Group &amp; Type ref'!E:E,0))</f>
        <v>#N/A</v>
      </c>
      <c r="F647" s="66" t="e">
        <f>INDEX('Equip Group &amp; Type ref'!F:F,MATCH(V647,'Equip Group &amp; Type ref'!G:G,0))</f>
        <v>#N/A</v>
      </c>
      <c r="G647" s="83"/>
      <c r="H647" s="69" t="e">
        <f>INDEX('Equip Group &amp; Type ref'!$F:$H,MATCH(F647,'Equip Group &amp; Type ref'!$F:$F,0),MATCH(A647,'Equip Group &amp; Type ref'!$2:$2,0))</f>
        <v>#N/A</v>
      </c>
      <c r="I647" s="70" t="e">
        <f>VLOOKUP(F647,'Equip Group &amp; Type ref'!F:H,6,FALSE)</f>
        <v>#N/A</v>
      </c>
      <c r="J647" s="71" t="e">
        <f>CONCATENATE(D647,":",VLOOKUP(F647,'Equip Group &amp; Type ref'!F:G,2,FALSE),":",$W647)</f>
        <v>#N/A</v>
      </c>
      <c r="K647" s="84" t="e">
        <f t="shared" si="22"/>
        <v>#N/A</v>
      </c>
      <c r="L647" s="70" t="e">
        <f>INDEX('MFR_List ref'!$A:$A,MATCH($Z647,'MFR_List ref'!$B:$B,0))</f>
        <v>#N/A</v>
      </c>
      <c r="M647" s="76" t="e">
        <f t="shared" si="23"/>
        <v>#N/A</v>
      </c>
      <c r="N647" s="78"/>
      <c r="O647" s="85"/>
      <c r="P647" s="86"/>
      <c r="Q647" s="74"/>
      <c r="R647" s="35"/>
      <c r="S647" s="36"/>
      <c r="T647" s="98"/>
      <c r="U647" s="37"/>
      <c r="V647" s="37"/>
      <c r="W647" s="38"/>
      <c r="X647" s="38"/>
      <c r="Y647" s="38"/>
      <c r="Z647" s="35"/>
      <c r="AA647" s="40"/>
      <c r="AB647" s="41"/>
      <c r="AC647" s="42"/>
      <c r="AD647" s="34"/>
      <c r="AE647" s="39"/>
      <c r="AF647" s="39"/>
      <c r="AG647" s="39"/>
      <c r="AH647" s="34"/>
      <c r="AI647" s="39"/>
      <c r="AJ647" s="39"/>
      <c r="AK647" s="43"/>
      <c r="AL647" s="38"/>
      <c r="AM647" s="40"/>
      <c r="AN647" s="40"/>
      <c r="AO647" s="40"/>
      <c r="AP647" s="40"/>
      <c r="AQ647" s="39"/>
      <c r="AR647" s="39"/>
      <c r="AS647" s="39"/>
      <c r="AT647" s="39"/>
      <c r="AU647" s="39"/>
    </row>
    <row r="648" spans="1:47" s="26" customFormat="1" ht="39" customHeight="1" x14ac:dyDescent="0.25">
      <c r="A648" s="65" t="e">
        <f>VLOOKUP(D648,'Active-Bldg List ref'!$A:$E,4,FALSE)</f>
        <v>#N/A</v>
      </c>
      <c r="B648" s="65" t="e">
        <f>VLOOKUP(D648,'Active-Bldg List ref'!$A:$E,5,FALSE)</f>
        <v>#N/A</v>
      </c>
      <c r="C648" s="65" t="e">
        <f>VLOOKUP(D648,'Active-Bldg List ref'!$A:$B,2,FALSE)</f>
        <v>#N/A</v>
      </c>
      <c r="D648" s="65" t="e">
        <f>INDEX('Active-Bldg List ref'!$A:$A,MATCH(R648,'Active-Bldg List ref'!$C:$C,0))</f>
        <v>#N/A</v>
      </c>
      <c r="E648" s="65" t="e">
        <f>INDEX('Equip Group &amp; Type ref'!D:D,MATCH(U648,'Equip Group &amp; Type ref'!E:E,0))</f>
        <v>#N/A</v>
      </c>
      <c r="F648" s="66" t="e">
        <f>INDEX('Equip Group &amp; Type ref'!F:F,MATCH(V648,'Equip Group &amp; Type ref'!G:G,0))</f>
        <v>#N/A</v>
      </c>
      <c r="G648" s="83"/>
      <c r="H648" s="69" t="e">
        <f>INDEX('Equip Group &amp; Type ref'!$F:$H,MATCH(F648,'Equip Group &amp; Type ref'!$F:$F,0),MATCH(A648,'Equip Group &amp; Type ref'!$2:$2,0))</f>
        <v>#N/A</v>
      </c>
      <c r="I648" s="70" t="e">
        <f>VLOOKUP(F648,'Equip Group &amp; Type ref'!F:H,6,FALSE)</f>
        <v>#N/A</v>
      </c>
      <c r="J648" s="71" t="e">
        <f>CONCATENATE(D648,":",VLOOKUP(F648,'Equip Group &amp; Type ref'!F:G,2,FALSE),":",$W648)</f>
        <v>#N/A</v>
      </c>
      <c r="K648" s="84" t="e">
        <f t="shared" si="22"/>
        <v>#N/A</v>
      </c>
      <c r="L648" s="70" t="e">
        <f>INDEX('MFR_List ref'!$A:$A,MATCH($Z648,'MFR_List ref'!$B:$B,0))</f>
        <v>#N/A</v>
      </c>
      <c r="M648" s="76" t="e">
        <f t="shared" si="23"/>
        <v>#N/A</v>
      </c>
      <c r="N648" s="78"/>
      <c r="O648" s="85"/>
      <c r="P648" s="86"/>
      <c r="Q648" s="74"/>
      <c r="R648" s="35"/>
      <c r="S648" s="36"/>
      <c r="T648" s="98"/>
      <c r="U648" s="37"/>
      <c r="V648" s="37"/>
      <c r="W648" s="38"/>
      <c r="X648" s="38"/>
      <c r="Y648" s="38"/>
      <c r="Z648" s="35"/>
      <c r="AA648" s="40"/>
      <c r="AB648" s="41"/>
      <c r="AC648" s="42"/>
      <c r="AD648" s="34"/>
      <c r="AE648" s="39"/>
      <c r="AF648" s="39"/>
      <c r="AG648" s="39"/>
      <c r="AH648" s="34"/>
      <c r="AI648" s="39"/>
      <c r="AJ648" s="39"/>
      <c r="AK648" s="43"/>
      <c r="AL648" s="38"/>
      <c r="AM648" s="40"/>
      <c r="AN648" s="40"/>
      <c r="AO648" s="40"/>
      <c r="AP648" s="40"/>
      <c r="AQ648" s="39"/>
      <c r="AR648" s="39"/>
      <c r="AS648" s="39"/>
      <c r="AT648" s="39"/>
      <c r="AU648" s="39"/>
    </row>
    <row r="649" spans="1:47" s="26" customFormat="1" ht="39" customHeight="1" x14ac:dyDescent="0.25">
      <c r="A649" s="65" t="e">
        <f>VLOOKUP(D649,'Active-Bldg List ref'!$A:$E,4,FALSE)</f>
        <v>#N/A</v>
      </c>
      <c r="B649" s="65" t="e">
        <f>VLOOKUP(D649,'Active-Bldg List ref'!$A:$E,5,FALSE)</f>
        <v>#N/A</v>
      </c>
      <c r="C649" s="65" t="e">
        <f>VLOOKUP(D649,'Active-Bldg List ref'!$A:$B,2,FALSE)</f>
        <v>#N/A</v>
      </c>
      <c r="D649" s="65" t="e">
        <f>INDEX('Active-Bldg List ref'!$A:$A,MATCH(R649,'Active-Bldg List ref'!$C:$C,0))</f>
        <v>#N/A</v>
      </c>
      <c r="E649" s="65" t="e">
        <f>INDEX('Equip Group &amp; Type ref'!D:D,MATCH(U649,'Equip Group &amp; Type ref'!E:E,0))</f>
        <v>#N/A</v>
      </c>
      <c r="F649" s="66" t="e">
        <f>INDEX('Equip Group &amp; Type ref'!F:F,MATCH(V649,'Equip Group &amp; Type ref'!G:G,0))</f>
        <v>#N/A</v>
      </c>
      <c r="G649" s="83"/>
      <c r="H649" s="69" t="e">
        <f>INDEX('Equip Group &amp; Type ref'!$F:$H,MATCH(F649,'Equip Group &amp; Type ref'!$F:$F,0),MATCH(A649,'Equip Group &amp; Type ref'!$2:$2,0))</f>
        <v>#N/A</v>
      </c>
      <c r="I649" s="70" t="e">
        <f>VLOOKUP(F649,'Equip Group &amp; Type ref'!F:H,6,FALSE)</f>
        <v>#N/A</v>
      </c>
      <c r="J649" s="71" t="e">
        <f>CONCATENATE(D649,":",VLOOKUP(F649,'Equip Group &amp; Type ref'!F:G,2,FALSE),":",$W649)</f>
        <v>#N/A</v>
      </c>
      <c r="K649" s="84" t="e">
        <f t="shared" si="22"/>
        <v>#N/A</v>
      </c>
      <c r="L649" s="70" t="e">
        <f>INDEX('MFR_List ref'!$A:$A,MATCH($Z649,'MFR_List ref'!$B:$B,0))</f>
        <v>#N/A</v>
      </c>
      <c r="M649" s="76" t="e">
        <f t="shared" si="23"/>
        <v>#N/A</v>
      </c>
      <c r="N649" s="78"/>
      <c r="O649" s="85"/>
      <c r="P649" s="86"/>
      <c r="Q649" s="74"/>
      <c r="R649" s="35"/>
      <c r="S649" s="36"/>
      <c r="T649" s="98"/>
      <c r="U649" s="37"/>
      <c r="V649" s="37"/>
      <c r="W649" s="38"/>
      <c r="X649" s="38"/>
      <c r="Y649" s="38"/>
      <c r="Z649" s="35"/>
      <c r="AA649" s="40"/>
      <c r="AB649" s="41"/>
      <c r="AC649" s="42"/>
      <c r="AD649" s="34"/>
      <c r="AE649" s="39"/>
      <c r="AF649" s="39"/>
      <c r="AG649" s="39"/>
      <c r="AH649" s="34"/>
      <c r="AI649" s="39"/>
      <c r="AJ649" s="39"/>
      <c r="AK649" s="43"/>
      <c r="AL649" s="38"/>
      <c r="AM649" s="40"/>
      <c r="AN649" s="40"/>
      <c r="AO649" s="40"/>
      <c r="AP649" s="40"/>
      <c r="AQ649" s="39"/>
      <c r="AR649" s="39"/>
      <c r="AS649" s="39"/>
      <c r="AT649" s="39"/>
      <c r="AU649" s="39"/>
    </row>
    <row r="650" spans="1:47" s="26" customFormat="1" ht="39" customHeight="1" x14ac:dyDescent="0.25">
      <c r="A650" s="65" t="e">
        <f>VLOOKUP(D650,'Active-Bldg List ref'!$A:$E,4,FALSE)</f>
        <v>#N/A</v>
      </c>
      <c r="B650" s="65" t="e">
        <f>VLOOKUP(D650,'Active-Bldg List ref'!$A:$E,5,FALSE)</f>
        <v>#N/A</v>
      </c>
      <c r="C650" s="65" t="e">
        <f>VLOOKUP(D650,'Active-Bldg List ref'!$A:$B,2,FALSE)</f>
        <v>#N/A</v>
      </c>
      <c r="D650" s="65" t="e">
        <f>INDEX('Active-Bldg List ref'!$A:$A,MATCH(R650,'Active-Bldg List ref'!$C:$C,0))</f>
        <v>#N/A</v>
      </c>
      <c r="E650" s="65" t="e">
        <f>INDEX('Equip Group &amp; Type ref'!D:D,MATCH(U650,'Equip Group &amp; Type ref'!E:E,0))</f>
        <v>#N/A</v>
      </c>
      <c r="F650" s="66" t="e">
        <f>INDEX('Equip Group &amp; Type ref'!F:F,MATCH(V650,'Equip Group &amp; Type ref'!G:G,0))</f>
        <v>#N/A</v>
      </c>
      <c r="G650" s="83"/>
      <c r="H650" s="69" t="e">
        <f>INDEX('Equip Group &amp; Type ref'!$F:$H,MATCH(F650,'Equip Group &amp; Type ref'!$F:$F,0),MATCH(A650,'Equip Group &amp; Type ref'!$2:$2,0))</f>
        <v>#N/A</v>
      </c>
      <c r="I650" s="70" t="e">
        <f>VLOOKUP(F650,'Equip Group &amp; Type ref'!F:H,6,FALSE)</f>
        <v>#N/A</v>
      </c>
      <c r="J650" s="71" t="e">
        <f>CONCATENATE(D650,":",VLOOKUP(F650,'Equip Group &amp; Type ref'!F:G,2,FALSE),":",$W650)</f>
        <v>#N/A</v>
      </c>
      <c r="K650" s="84" t="e">
        <f t="shared" si="22"/>
        <v>#N/A</v>
      </c>
      <c r="L650" s="70" t="e">
        <f>INDEX('MFR_List ref'!$A:$A,MATCH($Z650,'MFR_List ref'!$B:$B,0))</f>
        <v>#N/A</v>
      </c>
      <c r="M650" s="76" t="e">
        <f t="shared" si="23"/>
        <v>#N/A</v>
      </c>
      <c r="N650" s="78"/>
      <c r="O650" s="85"/>
      <c r="P650" s="86"/>
      <c r="Q650" s="74"/>
      <c r="R650" s="35"/>
      <c r="S650" s="36"/>
      <c r="T650" s="98"/>
      <c r="U650" s="37"/>
      <c r="V650" s="37"/>
      <c r="W650" s="38"/>
      <c r="X650" s="38"/>
      <c r="Y650" s="38"/>
      <c r="Z650" s="35"/>
      <c r="AA650" s="40"/>
      <c r="AB650" s="41"/>
      <c r="AC650" s="42"/>
      <c r="AD650" s="34"/>
      <c r="AE650" s="39"/>
      <c r="AF650" s="39"/>
      <c r="AG650" s="39"/>
      <c r="AH650" s="34"/>
      <c r="AI650" s="39"/>
      <c r="AJ650" s="39"/>
      <c r="AK650" s="43"/>
      <c r="AL650" s="38"/>
      <c r="AM650" s="40"/>
      <c r="AN650" s="40"/>
      <c r="AO650" s="40"/>
      <c r="AP650" s="40"/>
      <c r="AQ650" s="39"/>
      <c r="AR650" s="39"/>
      <c r="AS650" s="39"/>
      <c r="AT650" s="39"/>
      <c r="AU650" s="39"/>
    </row>
    <row r="651" spans="1:47" s="26" customFormat="1" ht="39" customHeight="1" x14ac:dyDescent="0.25">
      <c r="A651" s="65" t="e">
        <f>VLOOKUP(D651,'Active-Bldg List ref'!$A:$E,4,FALSE)</f>
        <v>#N/A</v>
      </c>
      <c r="B651" s="65" t="e">
        <f>VLOOKUP(D651,'Active-Bldg List ref'!$A:$E,5,FALSE)</f>
        <v>#N/A</v>
      </c>
      <c r="C651" s="65" t="e">
        <f>VLOOKUP(D651,'Active-Bldg List ref'!$A:$B,2,FALSE)</f>
        <v>#N/A</v>
      </c>
      <c r="D651" s="65" t="e">
        <f>INDEX('Active-Bldg List ref'!$A:$A,MATCH(R651,'Active-Bldg List ref'!$C:$C,0))</f>
        <v>#N/A</v>
      </c>
      <c r="E651" s="65" t="e">
        <f>INDEX('Equip Group &amp; Type ref'!D:D,MATCH(U651,'Equip Group &amp; Type ref'!E:E,0))</f>
        <v>#N/A</v>
      </c>
      <c r="F651" s="66" t="e">
        <f>INDEX('Equip Group &amp; Type ref'!F:F,MATCH(V651,'Equip Group &amp; Type ref'!G:G,0))</f>
        <v>#N/A</v>
      </c>
      <c r="G651" s="83"/>
      <c r="H651" s="69" t="e">
        <f>INDEX('Equip Group &amp; Type ref'!$F:$H,MATCH(F651,'Equip Group &amp; Type ref'!$F:$F,0),MATCH(A651,'Equip Group &amp; Type ref'!$2:$2,0))</f>
        <v>#N/A</v>
      </c>
      <c r="I651" s="70" t="e">
        <f>VLOOKUP(F651,'Equip Group &amp; Type ref'!F:H,6,FALSE)</f>
        <v>#N/A</v>
      </c>
      <c r="J651" s="71" t="e">
        <f>CONCATENATE(D651,":",VLOOKUP(F651,'Equip Group &amp; Type ref'!F:G,2,FALSE),":",$W651)</f>
        <v>#N/A</v>
      </c>
      <c r="K651" s="84" t="e">
        <f t="shared" si="22"/>
        <v>#N/A</v>
      </c>
      <c r="L651" s="70" t="e">
        <f>INDEX('MFR_List ref'!$A:$A,MATCH($Z651,'MFR_List ref'!$B:$B,0))</f>
        <v>#N/A</v>
      </c>
      <c r="M651" s="76" t="e">
        <f t="shared" si="23"/>
        <v>#N/A</v>
      </c>
      <c r="N651" s="78"/>
      <c r="O651" s="85"/>
      <c r="P651" s="86"/>
      <c r="Q651" s="74"/>
      <c r="R651" s="35"/>
      <c r="S651" s="36"/>
      <c r="T651" s="98"/>
      <c r="U651" s="37"/>
      <c r="V651" s="37"/>
      <c r="W651" s="38"/>
      <c r="X651" s="38"/>
      <c r="Y651" s="38"/>
      <c r="Z651" s="35"/>
      <c r="AA651" s="40"/>
      <c r="AB651" s="41"/>
      <c r="AC651" s="42"/>
      <c r="AD651" s="34"/>
      <c r="AE651" s="39"/>
      <c r="AF651" s="39"/>
      <c r="AG651" s="39"/>
      <c r="AH651" s="34"/>
      <c r="AI651" s="39"/>
      <c r="AJ651" s="39"/>
      <c r="AK651" s="43"/>
      <c r="AL651" s="38"/>
      <c r="AM651" s="40"/>
      <c r="AN651" s="40"/>
      <c r="AO651" s="40"/>
      <c r="AP651" s="40"/>
      <c r="AQ651" s="39"/>
      <c r="AR651" s="39"/>
      <c r="AS651" s="39"/>
      <c r="AT651" s="39"/>
      <c r="AU651" s="39"/>
    </row>
    <row r="652" spans="1:47" s="26" customFormat="1" ht="39" customHeight="1" x14ac:dyDescent="0.25">
      <c r="A652" s="65" t="e">
        <f>VLOOKUP(D652,'Active-Bldg List ref'!$A:$E,4,FALSE)</f>
        <v>#N/A</v>
      </c>
      <c r="B652" s="65" t="e">
        <f>VLOOKUP(D652,'Active-Bldg List ref'!$A:$E,5,FALSE)</f>
        <v>#N/A</v>
      </c>
      <c r="C652" s="65" t="e">
        <f>VLOOKUP(D652,'Active-Bldg List ref'!$A:$B,2,FALSE)</f>
        <v>#N/A</v>
      </c>
      <c r="D652" s="65" t="e">
        <f>INDEX('Active-Bldg List ref'!$A:$A,MATCH(R652,'Active-Bldg List ref'!$C:$C,0))</f>
        <v>#N/A</v>
      </c>
      <c r="E652" s="65" t="e">
        <f>INDEX('Equip Group &amp; Type ref'!D:D,MATCH(U652,'Equip Group &amp; Type ref'!E:E,0))</f>
        <v>#N/A</v>
      </c>
      <c r="F652" s="66" t="e">
        <f>INDEX('Equip Group &amp; Type ref'!F:F,MATCH(V652,'Equip Group &amp; Type ref'!G:G,0))</f>
        <v>#N/A</v>
      </c>
      <c r="G652" s="83"/>
      <c r="H652" s="69" t="e">
        <f>INDEX('Equip Group &amp; Type ref'!$F:$H,MATCH(F652,'Equip Group &amp; Type ref'!$F:$F,0),MATCH(A652,'Equip Group &amp; Type ref'!$2:$2,0))</f>
        <v>#N/A</v>
      </c>
      <c r="I652" s="70" t="e">
        <f>VLOOKUP(F652,'Equip Group &amp; Type ref'!F:H,6,FALSE)</f>
        <v>#N/A</v>
      </c>
      <c r="J652" s="71" t="e">
        <f>CONCATENATE(D652,":",VLOOKUP(F652,'Equip Group &amp; Type ref'!F:G,2,FALSE),":",$W652)</f>
        <v>#N/A</v>
      </c>
      <c r="K652" s="84" t="e">
        <f t="shared" si="22"/>
        <v>#N/A</v>
      </c>
      <c r="L652" s="70" t="e">
        <f>INDEX('MFR_List ref'!$A:$A,MATCH($Z652,'MFR_List ref'!$B:$B,0))</f>
        <v>#N/A</v>
      </c>
      <c r="M652" s="76" t="e">
        <f t="shared" si="23"/>
        <v>#N/A</v>
      </c>
      <c r="N652" s="78"/>
      <c r="O652" s="85"/>
      <c r="P652" s="86"/>
      <c r="Q652" s="74"/>
      <c r="R652" s="35"/>
      <c r="S652" s="36"/>
      <c r="T652" s="98"/>
      <c r="U652" s="37"/>
      <c r="V652" s="37"/>
      <c r="W652" s="38"/>
      <c r="X652" s="38"/>
      <c r="Y652" s="38"/>
      <c r="Z652" s="35"/>
      <c r="AA652" s="40"/>
      <c r="AB652" s="41"/>
      <c r="AC652" s="42"/>
      <c r="AD652" s="34"/>
      <c r="AE652" s="39"/>
      <c r="AF652" s="39"/>
      <c r="AG652" s="39"/>
      <c r="AH652" s="34"/>
      <c r="AI652" s="39"/>
      <c r="AJ652" s="39"/>
      <c r="AK652" s="43"/>
      <c r="AL652" s="38"/>
      <c r="AM652" s="40"/>
      <c r="AN652" s="40"/>
      <c r="AO652" s="40"/>
      <c r="AP652" s="40"/>
      <c r="AQ652" s="39"/>
      <c r="AR652" s="39"/>
      <c r="AS652" s="39"/>
      <c r="AT652" s="39"/>
      <c r="AU652" s="39"/>
    </row>
    <row r="653" spans="1:47" s="26" customFormat="1" ht="39" customHeight="1" x14ac:dyDescent="0.25">
      <c r="A653" s="65" t="e">
        <f>VLOOKUP(D653,'Active-Bldg List ref'!$A:$E,4,FALSE)</f>
        <v>#N/A</v>
      </c>
      <c r="B653" s="65" t="e">
        <f>VLOOKUP(D653,'Active-Bldg List ref'!$A:$E,5,FALSE)</f>
        <v>#N/A</v>
      </c>
      <c r="C653" s="65" t="e">
        <f>VLOOKUP(D653,'Active-Bldg List ref'!$A:$B,2,FALSE)</f>
        <v>#N/A</v>
      </c>
      <c r="D653" s="65" t="e">
        <f>INDEX('Active-Bldg List ref'!$A:$A,MATCH(R653,'Active-Bldg List ref'!$C:$C,0))</f>
        <v>#N/A</v>
      </c>
      <c r="E653" s="65" t="e">
        <f>INDEX('Equip Group &amp; Type ref'!D:D,MATCH(U653,'Equip Group &amp; Type ref'!E:E,0))</f>
        <v>#N/A</v>
      </c>
      <c r="F653" s="66" t="e">
        <f>INDEX('Equip Group &amp; Type ref'!F:F,MATCH(V653,'Equip Group &amp; Type ref'!G:G,0))</f>
        <v>#N/A</v>
      </c>
      <c r="G653" s="83"/>
      <c r="H653" s="69" t="e">
        <f>INDEX('Equip Group &amp; Type ref'!$F:$H,MATCH(F653,'Equip Group &amp; Type ref'!$F:$F,0),MATCH(A653,'Equip Group &amp; Type ref'!$2:$2,0))</f>
        <v>#N/A</v>
      </c>
      <c r="I653" s="70" t="e">
        <f>VLOOKUP(F653,'Equip Group &amp; Type ref'!F:H,6,FALSE)</f>
        <v>#N/A</v>
      </c>
      <c r="J653" s="71" t="e">
        <f>CONCATENATE(D653,":",VLOOKUP(F653,'Equip Group &amp; Type ref'!F:G,2,FALSE),":",$W653)</f>
        <v>#N/A</v>
      </c>
      <c r="K653" s="84" t="e">
        <f t="shared" si="22"/>
        <v>#N/A</v>
      </c>
      <c r="L653" s="70" t="e">
        <f>INDEX('MFR_List ref'!$A:$A,MATCH($Z653,'MFR_List ref'!$B:$B,0))</f>
        <v>#N/A</v>
      </c>
      <c r="M653" s="76" t="e">
        <f t="shared" si="23"/>
        <v>#N/A</v>
      </c>
      <c r="N653" s="78"/>
      <c r="O653" s="85"/>
      <c r="P653" s="86"/>
      <c r="Q653" s="74"/>
      <c r="R653" s="35"/>
      <c r="S653" s="36"/>
      <c r="T653" s="98"/>
      <c r="U653" s="37"/>
      <c r="V653" s="37"/>
      <c r="W653" s="38"/>
      <c r="X653" s="38"/>
      <c r="Y653" s="38"/>
      <c r="Z653" s="35"/>
      <c r="AA653" s="40"/>
      <c r="AB653" s="41"/>
      <c r="AC653" s="42"/>
      <c r="AD653" s="34"/>
      <c r="AE653" s="39"/>
      <c r="AF653" s="39"/>
      <c r="AG653" s="39"/>
      <c r="AH653" s="34"/>
      <c r="AI653" s="39"/>
      <c r="AJ653" s="39"/>
      <c r="AK653" s="43"/>
      <c r="AL653" s="38"/>
      <c r="AM653" s="40"/>
      <c r="AN653" s="40"/>
      <c r="AO653" s="40"/>
      <c r="AP653" s="40"/>
      <c r="AQ653" s="39"/>
      <c r="AR653" s="39"/>
      <c r="AS653" s="39"/>
      <c r="AT653" s="39"/>
      <c r="AU653" s="39"/>
    </row>
    <row r="654" spans="1:47" s="26" customFormat="1" ht="39" customHeight="1" x14ac:dyDescent="0.25">
      <c r="A654" s="65" t="e">
        <f>VLOOKUP(D654,'Active-Bldg List ref'!$A:$E,4,FALSE)</f>
        <v>#N/A</v>
      </c>
      <c r="B654" s="65" t="e">
        <f>VLOOKUP(D654,'Active-Bldg List ref'!$A:$E,5,FALSE)</f>
        <v>#N/A</v>
      </c>
      <c r="C654" s="65" t="e">
        <f>VLOOKUP(D654,'Active-Bldg List ref'!$A:$B,2,FALSE)</f>
        <v>#N/A</v>
      </c>
      <c r="D654" s="65" t="e">
        <f>INDEX('Active-Bldg List ref'!$A:$A,MATCH(R654,'Active-Bldg List ref'!$C:$C,0))</f>
        <v>#N/A</v>
      </c>
      <c r="E654" s="65" t="e">
        <f>INDEX('Equip Group &amp; Type ref'!D:D,MATCH(U654,'Equip Group &amp; Type ref'!E:E,0))</f>
        <v>#N/A</v>
      </c>
      <c r="F654" s="66" t="e">
        <f>INDEX('Equip Group &amp; Type ref'!F:F,MATCH(V654,'Equip Group &amp; Type ref'!G:G,0))</f>
        <v>#N/A</v>
      </c>
      <c r="G654" s="83"/>
      <c r="H654" s="69" t="e">
        <f>INDEX('Equip Group &amp; Type ref'!$F:$H,MATCH(F654,'Equip Group &amp; Type ref'!$F:$F,0),MATCH(A654,'Equip Group &amp; Type ref'!$2:$2,0))</f>
        <v>#N/A</v>
      </c>
      <c r="I654" s="70" t="e">
        <f>VLOOKUP(F654,'Equip Group &amp; Type ref'!F:H,6,FALSE)</f>
        <v>#N/A</v>
      </c>
      <c r="J654" s="71" t="e">
        <f>CONCATENATE(D654,":",VLOOKUP(F654,'Equip Group &amp; Type ref'!F:G,2,FALSE),":",$W654)</f>
        <v>#N/A</v>
      </c>
      <c r="K654" s="84" t="e">
        <f t="shared" si="22"/>
        <v>#N/A</v>
      </c>
      <c r="L654" s="70" t="e">
        <f>INDEX('MFR_List ref'!$A:$A,MATCH($Z654,'MFR_List ref'!$B:$B,0))</f>
        <v>#N/A</v>
      </c>
      <c r="M654" s="76" t="e">
        <f t="shared" si="23"/>
        <v>#N/A</v>
      </c>
      <c r="N654" s="78"/>
      <c r="O654" s="85"/>
      <c r="P654" s="86"/>
      <c r="Q654" s="74"/>
      <c r="R654" s="35"/>
      <c r="S654" s="36"/>
      <c r="T654" s="98"/>
      <c r="U654" s="37"/>
      <c r="V654" s="37"/>
      <c r="W654" s="38"/>
      <c r="X654" s="38"/>
      <c r="Y654" s="38"/>
      <c r="Z654" s="35"/>
      <c r="AA654" s="40"/>
      <c r="AB654" s="41"/>
      <c r="AC654" s="42"/>
      <c r="AD654" s="34"/>
      <c r="AE654" s="39"/>
      <c r="AF654" s="39"/>
      <c r="AG654" s="39"/>
      <c r="AH654" s="34"/>
      <c r="AI654" s="39"/>
      <c r="AJ654" s="39"/>
      <c r="AK654" s="43"/>
      <c r="AL654" s="38"/>
      <c r="AM654" s="40"/>
      <c r="AN654" s="40"/>
      <c r="AO654" s="40"/>
      <c r="AP654" s="40"/>
      <c r="AQ654" s="39"/>
      <c r="AR654" s="39"/>
      <c r="AS654" s="39"/>
      <c r="AT654" s="39"/>
      <c r="AU654" s="39"/>
    </row>
    <row r="655" spans="1:47" s="26" customFormat="1" ht="39" customHeight="1" x14ac:dyDescent="0.25">
      <c r="A655" s="65" t="e">
        <f>VLOOKUP(D655,'Active-Bldg List ref'!$A:$E,4,FALSE)</f>
        <v>#N/A</v>
      </c>
      <c r="B655" s="65" t="e">
        <f>VLOOKUP(D655,'Active-Bldg List ref'!$A:$E,5,FALSE)</f>
        <v>#N/A</v>
      </c>
      <c r="C655" s="65" t="e">
        <f>VLOOKUP(D655,'Active-Bldg List ref'!$A:$B,2,FALSE)</f>
        <v>#N/A</v>
      </c>
      <c r="D655" s="65" t="e">
        <f>INDEX('Active-Bldg List ref'!$A:$A,MATCH(R655,'Active-Bldg List ref'!$C:$C,0))</f>
        <v>#N/A</v>
      </c>
      <c r="E655" s="65" t="e">
        <f>INDEX('Equip Group &amp; Type ref'!D:D,MATCH(U655,'Equip Group &amp; Type ref'!E:E,0))</f>
        <v>#N/A</v>
      </c>
      <c r="F655" s="66" t="e">
        <f>INDEX('Equip Group &amp; Type ref'!F:F,MATCH(V655,'Equip Group &amp; Type ref'!G:G,0))</f>
        <v>#N/A</v>
      </c>
      <c r="G655" s="83"/>
      <c r="H655" s="69" t="e">
        <f>INDEX('Equip Group &amp; Type ref'!$F:$H,MATCH(F655,'Equip Group &amp; Type ref'!$F:$F,0),MATCH(A655,'Equip Group &amp; Type ref'!$2:$2,0))</f>
        <v>#N/A</v>
      </c>
      <c r="I655" s="70" t="e">
        <f>VLOOKUP(F655,'Equip Group &amp; Type ref'!F:H,6,FALSE)</f>
        <v>#N/A</v>
      </c>
      <c r="J655" s="71" t="e">
        <f>CONCATENATE(D655,":",VLOOKUP(F655,'Equip Group &amp; Type ref'!F:G,2,FALSE),":",$W655)</f>
        <v>#N/A</v>
      </c>
      <c r="K655" s="84" t="e">
        <f t="shared" si="22"/>
        <v>#N/A</v>
      </c>
      <c r="L655" s="70" t="e">
        <f>INDEX('MFR_List ref'!$A:$A,MATCH($Z655,'MFR_List ref'!$B:$B,0))</f>
        <v>#N/A</v>
      </c>
      <c r="M655" s="76" t="e">
        <f t="shared" si="23"/>
        <v>#N/A</v>
      </c>
      <c r="N655" s="78"/>
      <c r="O655" s="85"/>
      <c r="P655" s="86"/>
      <c r="Q655" s="74"/>
      <c r="R655" s="35"/>
      <c r="S655" s="36"/>
      <c r="T655" s="98"/>
      <c r="U655" s="37"/>
      <c r="V655" s="37"/>
      <c r="W655" s="38"/>
      <c r="X655" s="38"/>
      <c r="Y655" s="38"/>
      <c r="Z655" s="35"/>
      <c r="AA655" s="40"/>
      <c r="AB655" s="41"/>
      <c r="AC655" s="42"/>
      <c r="AD655" s="34"/>
      <c r="AE655" s="39"/>
      <c r="AF655" s="39"/>
      <c r="AG655" s="39"/>
      <c r="AH655" s="34"/>
      <c r="AI655" s="39"/>
      <c r="AJ655" s="39"/>
      <c r="AK655" s="43"/>
      <c r="AL655" s="38"/>
      <c r="AM655" s="40"/>
      <c r="AN655" s="40"/>
      <c r="AO655" s="40"/>
      <c r="AP655" s="40"/>
      <c r="AQ655" s="39"/>
      <c r="AR655" s="39"/>
      <c r="AS655" s="39"/>
      <c r="AT655" s="39"/>
      <c r="AU655" s="39"/>
    </row>
    <row r="656" spans="1:47" s="26" customFormat="1" ht="39" customHeight="1" x14ac:dyDescent="0.25">
      <c r="A656" s="65" t="e">
        <f>VLOOKUP(D656,'Active-Bldg List ref'!$A:$E,4,FALSE)</f>
        <v>#N/A</v>
      </c>
      <c r="B656" s="65" t="e">
        <f>VLOOKUP(D656,'Active-Bldg List ref'!$A:$E,5,FALSE)</f>
        <v>#N/A</v>
      </c>
      <c r="C656" s="65" t="e">
        <f>VLOOKUP(D656,'Active-Bldg List ref'!$A:$B,2,FALSE)</f>
        <v>#N/A</v>
      </c>
      <c r="D656" s="65" t="e">
        <f>INDEX('Active-Bldg List ref'!$A:$A,MATCH(R656,'Active-Bldg List ref'!$C:$C,0))</f>
        <v>#N/A</v>
      </c>
      <c r="E656" s="65" t="e">
        <f>INDEX('Equip Group &amp; Type ref'!D:D,MATCH(U656,'Equip Group &amp; Type ref'!E:E,0))</f>
        <v>#N/A</v>
      </c>
      <c r="F656" s="66" t="e">
        <f>INDEX('Equip Group &amp; Type ref'!F:F,MATCH(V656,'Equip Group &amp; Type ref'!G:G,0))</f>
        <v>#N/A</v>
      </c>
      <c r="G656" s="83"/>
      <c r="H656" s="69" t="e">
        <f>INDEX('Equip Group &amp; Type ref'!$F:$H,MATCH(F656,'Equip Group &amp; Type ref'!$F:$F,0),MATCH(A656,'Equip Group &amp; Type ref'!$2:$2,0))</f>
        <v>#N/A</v>
      </c>
      <c r="I656" s="70" t="e">
        <f>VLOOKUP(F656,'Equip Group &amp; Type ref'!F:H,6,FALSE)</f>
        <v>#N/A</v>
      </c>
      <c r="J656" s="71" t="e">
        <f>CONCATENATE(D656,":",VLOOKUP(F656,'Equip Group &amp; Type ref'!F:G,2,FALSE),":",$W656)</f>
        <v>#N/A</v>
      </c>
      <c r="K656" s="84" t="e">
        <f t="shared" si="22"/>
        <v>#N/A</v>
      </c>
      <c r="L656" s="70" t="e">
        <f>INDEX('MFR_List ref'!$A:$A,MATCH($Z656,'MFR_List ref'!$B:$B,0))</f>
        <v>#N/A</v>
      </c>
      <c r="M656" s="76" t="e">
        <f t="shared" si="23"/>
        <v>#N/A</v>
      </c>
      <c r="N656" s="78"/>
      <c r="O656" s="85"/>
      <c r="P656" s="86"/>
      <c r="Q656" s="74"/>
      <c r="R656" s="35"/>
      <c r="S656" s="36"/>
      <c r="T656" s="98"/>
      <c r="U656" s="37"/>
      <c r="V656" s="37"/>
      <c r="W656" s="38"/>
      <c r="X656" s="38"/>
      <c r="Y656" s="38"/>
      <c r="Z656" s="35"/>
      <c r="AA656" s="40"/>
      <c r="AB656" s="41"/>
      <c r="AC656" s="42"/>
      <c r="AD656" s="34"/>
      <c r="AE656" s="39"/>
      <c r="AF656" s="39"/>
      <c r="AG656" s="39"/>
      <c r="AH656" s="34"/>
      <c r="AI656" s="39"/>
      <c r="AJ656" s="39"/>
      <c r="AK656" s="43"/>
      <c r="AL656" s="38"/>
      <c r="AM656" s="40"/>
      <c r="AN656" s="40"/>
      <c r="AO656" s="40"/>
      <c r="AP656" s="40"/>
      <c r="AQ656" s="39"/>
      <c r="AR656" s="39"/>
      <c r="AS656" s="39"/>
      <c r="AT656" s="39"/>
      <c r="AU656" s="39"/>
    </row>
    <row r="657" spans="1:47" s="26" customFormat="1" ht="39" customHeight="1" x14ac:dyDescent="0.25">
      <c r="A657" s="65" t="e">
        <f>VLOOKUP(D657,'Active-Bldg List ref'!$A:$E,4,FALSE)</f>
        <v>#N/A</v>
      </c>
      <c r="B657" s="65" t="e">
        <f>VLOOKUP(D657,'Active-Bldg List ref'!$A:$E,5,FALSE)</f>
        <v>#N/A</v>
      </c>
      <c r="C657" s="65" t="e">
        <f>VLOOKUP(D657,'Active-Bldg List ref'!$A:$B,2,FALSE)</f>
        <v>#N/A</v>
      </c>
      <c r="D657" s="65" t="e">
        <f>INDEX('Active-Bldg List ref'!$A:$A,MATCH(R657,'Active-Bldg List ref'!$C:$C,0))</f>
        <v>#N/A</v>
      </c>
      <c r="E657" s="65" t="e">
        <f>INDEX('Equip Group &amp; Type ref'!D:D,MATCH(U657,'Equip Group &amp; Type ref'!E:E,0))</f>
        <v>#N/A</v>
      </c>
      <c r="F657" s="66" t="e">
        <f>INDEX('Equip Group &amp; Type ref'!F:F,MATCH(V657,'Equip Group &amp; Type ref'!G:G,0))</f>
        <v>#N/A</v>
      </c>
      <c r="G657" s="83"/>
      <c r="H657" s="69" t="e">
        <f>INDEX('Equip Group &amp; Type ref'!$F:$H,MATCH(F657,'Equip Group &amp; Type ref'!$F:$F,0),MATCH(A657,'Equip Group &amp; Type ref'!$2:$2,0))</f>
        <v>#N/A</v>
      </c>
      <c r="I657" s="70" t="e">
        <f>VLOOKUP(F657,'Equip Group &amp; Type ref'!F:H,6,FALSE)</f>
        <v>#N/A</v>
      </c>
      <c r="J657" s="71" t="e">
        <f>CONCATENATE(D657,":",VLOOKUP(F657,'Equip Group &amp; Type ref'!F:G,2,FALSE),":",$W657)</f>
        <v>#N/A</v>
      </c>
      <c r="K657" s="84" t="e">
        <f t="shared" si="22"/>
        <v>#N/A</v>
      </c>
      <c r="L657" s="70" t="e">
        <f>INDEX('MFR_List ref'!$A:$A,MATCH($Z657,'MFR_List ref'!$B:$B,0))</f>
        <v>#N/A</v>
      </c>
      <c r="M657" s="76" t="e">
        <f t="shared" si="23"/>
        <v>#N/A</v>
      </c>
      <c r="N657" s="78"/>
      <c r="O657" s="85"/>
      <c r="P657" s="86"/>
      <c r="Q657" s="74"/>
      <c r="R657" s="35"/>
      <c r="S657" s="36"/>
      <c r="T657" s="98"/>
      <c r="U657" s="37"/>
      <c r="V657" s="37"/>
      <c r="W657" s="38"/>
      <c r="X657" s="38"/>
      <c r="Y657" s="38"/>
      <c r="Z657" s="35"/>
      <c r="AA657" s="40"/>
      <c r="AB657" s="41"/>
      <c r="AC657" s="42"/>
      <c r="AD657" s="34"/>
      <c r="AE657" s="39"/>
      <c r="AF657" s="39"/>
      <c r="AG657" s="39"/>
      <c r="AH657" s="34"/>
      <c r="AI657" s="39"/>
      <c r="AJ657" s="39"/>
      <c r="AK657" s="43"/>
      <c r="AL657" s="38"/>
      <c r="AM657" s="40"/>
      <c r="AN657" s="40"/>
      <c r="AO657" s="40"/>
      <c r="AP657" s="40"/>
      <c r="AQ657" s="39"/>
      <c r="AR657" s="39"/>
      <c r="AS657" s="39"/>
      <c r="AT657" s="39"/>
      <c r="AU657" s="39"/>
    </row>
    <row r="658" spans="1:47" s="26" customFormat="1" ht="39" customHeight="1" x14ac:dyDescent="0.25">
      <c r="A658" s="65" t="e">
        <f>VLOOKUP(D658,'Active-Bldg List ref'!$A:$E,4,FALSE)</f>
        <v>#N/A</v>
      </c>
      <c r="B658" s="65" t="e">
        <f>VLOOKUP(D658,'Active-Bldg List ref'!$A:$E,5,FALSE)</f>
        <v>#N/A</v>
      </c>
      <c r="C658" s="65" t="e">
        <f>VLOOKUP(D658,'Active-Bldg List ref'!$A:$B,2,FALSE)</f>
        <v>#N/A</v>
      </c>
      <c r="D658" s="65" t="e">
        <f>INDEX('Active-Bldg List ref'!$A:$A,MATCH(R658,'Active-Bldg List ref'!$C:$C,0))</f>
        <v>#N/A</v>
      </c>
      <c r="E658" s="65" t="e">
        <f>INDEX('Equip Group &amp; Type ref'!D:D,MATCH(U658,'Equip Group &amp; Type ref'!E:E,0))</f>
        <v>#N/A</v>
      </c>
      <c r="F658" s="66" t="e">
        <f>INDEX('Equip Group &amp; Type ref'!F:F,MATCH(V658,'Equip Group &amp; Type ref'!G:G,0))</f>
        <v>#N/A</v>
      </c>
      <c r="G658" s="83"/>
      <c r="H658" s="69" t="e">
        <f>INDEX('Equip Group &amp; Type ref'!$F:$H,MATCH(F658,'Equip Group &amp; Type ref'!$F:$F,0),MATCH(A658,'Equip Group &amp; Type ref'!$2:$2,0))</f>
        <v>#N/A</v>
      </c>
      <c r="I658" s="70" t="e">
        <f>VLOOKUP(F658,'Equip Group &amp; Type ref'!F:H,6,FALSE)</f>
        <v>#N/A</v>
      </c>
      <c r="J658" s="71" t="e">
        <f>CONCATENATE(D658,":",VLOOKUP(F658,'Equip Group &amp; Type ref'!F:G,2,FALSE),":",$W658)</f>
        <v>#N/A</v>
      </c>
      <c r="K658" s="84" t="e">
        <f t="shared" si="22"/>
        <v>#N/A</v>
      </c>
      <c r="L658" s="70" t="e">
        <f>INDEX('MFR_List ref'!$A:$A,MATCH($Z658,'MFR_List ref'!$B:$B,0))</f>
        <v>#N/A</v>
      </c>
      <c r="M658" s="76" t="e">
        <f t="shared" si="23"/>
        <v>#N/A</v>
      </c>
      <c r="N658" s="78"/>
      <c r="O658" s="85"/>
      <c r="P658" s="86"/>
      <c r="Q658" s="74"/>
      <c r="R658" s="35"/>
      <c r="S658" s="36"/>
      <c r="T658" s="98"/>
      <c r="U658" s="37"/>
      <c r="V658" s="37"/>
      <c r="W658" s="38"/>
      <c r="X658" s="38"/>
      <c r="Y658" s="38"/>
      <c r="Z658" s="35"/>
      <c r="AA658" s="40"/>
      <c r="AB658" s="41"/>
      <c r="AC658" s="42"/>
      <c r="AD658" s="34"/>
      <c r="AE658" s="39"/>
      <c r="AF658" s="39"/>
      <c r="AG658" s="39"/>
      <c r="AH658" s="34"/>
      <c r="AI658" s="39"/>
      <c r="AJ658" s="39"/>
      <c r="AK658" s="43"/>
      <c r="AL658" s="38"/>
      <c r="AM658" s="40"/>
      <c r="AN658" s="40"/>
      <c r="AO658" s="40"/>
      <c r="AP658" s="40"/>
      <c r="AQ658" s="39"/>
      <c r="AR658" s="39"/>
      <c r="AS658" s="39"/>
      <c r="AT658" s="39"/>
      <c r="AU658" s="39"/>
    </row>
    <row r="659" spans="1:47" s="26" customFormat="1" ht="39" customHeight="1" x14ac:dyDescent="0.25">
      <c r="A659" s="65" t="e">
        <f>VLOOKUP(D659,'Active-Bldg List ref'!$A:$E,4,FALSE)</f>
        <v>#N/A</v>
      </c>
      <c r="B659" s="65" t="e">
        <f>VLOOKUP(D659,'Active-Bldg List ref'!$A:$E,5,FALSE)</f>
        <v>#N/A</v>
      </c>
      <c r="C659" s="65" t="e">
        <f>VLOOKUP(D659,'Active-Bldg List ref'!$A:$B,2,FALSE)</f>
        <v>#N/A</v>
      </c>
      <c r="D659" s="65" t="e">
        <f>INDEX('Active-Bldg List ref'!$A:$A,MATCH(R659,'Active-Bldg List ref'!$C:$C,0))</f>
        <v>#N/A</v>
      </c>
      <c r="E659" s="65" t="e">
        <f>INDEX('Equip Group &amp; Type ref'!D:D,MATCH(U659,'Equip Group &amp; Type ref'!E:E,0))</f>
        <v>#N/A</v>
      </c>
      <c r="F659" s="66" t="e">
        <f>INDEX('Equip Group &amp; Type ref'!F:F,MATCH(V659,'Equip Group &amp; Type ref'!G:G,0))</f>
        <v>#N/A</v>
      </c>
      <c r="G659" s="83"/>
      <c r="H659" s="69" t="e">
        <f>INDEX('Equip Group &amp; Type ref'!$F:$H,MATCH(F659,'Equip Group &amp; Type ref'!$F:$F,0),MATCH(A659,'Equip Group &amp; Type ref'!$2:$2,0))</f>
        <v>#N/A</v>
      </c>
      <c r="I659" s="70" t="e">
        <f>VLOOKUP(F659,'Equip Group &amp; Type ref'!F:H,6,FALSE)</f>
        <v>#N/A</v>
      </c>
      <c r="J659" s="71" t="e">
        <f>CONCATENATE(D659,":",VLOOKUP(F659,'Equip Group &amp; Type ref'!F:G,2,FALSE),":",$W659)</f>
        <v>#N/A</v>
      </c>
      <c r="K659" s="84" t="e">
        <f t="shared" si="22"/>
        <v>#N/A</v>
      </c>
      <c r="L659" s="70" t="e">
        <f>INDEX('MFR_List ref'!$A:$A,MATCH($Z659,'MFR_List ref'!$B:$B,0))</f>
        <v>#N/A</v>
      </c>
      <c r="M659" s="76" t="e">
        <f t="shared" si="23"/>
        <v>#N/A</v>
      </c>
      <c r="N659" s="78"/>
      <c r="O659" s="85"/>
      <c r="P659" s="86"/>
      <c r="Q659" s="74"/>
      <c r="R659" s="35"/>
      <c r="S659" s="36"/>
      <c r="T659" s="98"/>
      <c r="U659" s="37"/>
      <c r="V659" s="37"/>
      <c r="W659" s="38"/>
      <c r="X659" s="38"/>
      <c r="Y659" s="38"/>
      <c r="Z659" s="35"/>
      <c r="AA659" s="40"/>
      <c r="AB659" s="41"/>
      <c r="AC659" s="42"/>
      <c r="AD659" s="34"/>
      <c r="AE659" s="39"/>
      <c r="AF659" s="39"/>
      <c r="AG659" s="39"/>
      <c r="AH659" s="34"/>
      <c r="AI659" s="39"/>
      <c r="AJ659" s="39"/>
      <c r="AK659" s="43"/>
      <c r="AL659" s="38"/>
      <c r="AM659" s="40"/>
      <c r="AN659" s="40"/>
      <c r="AO659" s="40"/>
      <c r="AP659" s="40"/>
      <c r="AQ659" s="39"/>
      <c r="AR659" s="39"/>
      <c r="AS659" s="39"/>
      <c r="AT659" s="39"/>
      <c r="AU659" s="39"/>
    </row>
    <row r="660" spans="1:47" s="26" customFormat="1" ht="39" customHeight="1" x14ac:dyDescent="0.25">
      <c r="A660" s="65" t="e">
        <f>VLOOKUP(D660,'Active-Bldg List ref'!$A:$E,4,FALSE)</f>
        <v>#N/A</v>
      </c>
      <c r="B660" s="65" t="e">
        <f>VLOOKUP(D660,'Active-Bldg List ref'!$A:$E,5,FALSE)</f>
        <v>#N/A</v>
      </c>
      <c r="C660" s="65" t="e">
        <f>VLOOKUP(D660,'Active-Bldg List ref'!$A:$B,2,FALSE)</f>
        <v>#N/A</v>
      </c>
      <c r="D660" s="65" t="e">
        <f>INDEX('Active-Bldg List ref'!$A:$A,MATCH(R660,'Active-Bldg List ref'!$C:$C,0))</f>
        <v>#N/A</v>
      </c>
      <c r="E660" s="65" t="e">
        <f>INDEX('Equip Group &amp; Type ref'!D:D,MATCH(U660,'Equip Group &amp; Type ref'!E:E,0))</f>
        <v>#N/A</v>
      </c>
      <c r="F660" s="66" t="e">
        <f>INDEX('Equip Group &amp; Type ref'!F:F,MATCH(V660,'Equip Group &amp; Type ref'!G:G,0))</f>
        <v>#N/A</v>
      </c>
      <c r="G660" s="83"/>
      <c r="H660" s="69" t="e">
        <f>INDEX('Equip Group &amp; Type ref'!$F:$H,MATCH(F660,'Equip Group &amp; Type ref'!$F:$F,0),MATCH(A660,'Equip Group &amp; Type ref'!$2:$2,0))</f>
        <v>#N/A</v>
      </c>
      <c r="I660" s="70" t="e">
        <f>VLOOKUP(F660,'Equip Group &amp; Type ref'!F:H,6,FALSE)</f>
        <v>#N/A</v>
      </c>
      <c r="J660" s="71" t="e">
        <f>CONCATENATE(D660,":",VLOOKUP(F660,'Equip Group &amp; Type ref'!F:G,2,FALSE),":",$W660)</f>
        <v>#N/A</v>
      </c>
      <c r="K660" s="84" t="e">
        <f t="shared" si="22"/>
        <v>#N/A</v>
      </c>
      <c r="L660" s="70" t="e">
        <f>INDEX('MFR_List ref'!$A:$A,MATCH($Z660,'MFR_List ref'!$B:$B,0))</f>
        <v>#N/A</v>
      </c>
      <c r="M660" s="76" t="e">
        <f t="shared" si="23"/>
        <v>#N/A</v>
      </c>
      <c r="N660" s="78"/>
      <c r="O660" s="85"/>
      <c r="P660" s="86"/>
      <c r="Q660" s="74"/>
      <c r="R660" s="35"/>
      <c r="S660" s="36"/>
      <c r="T660" s="98"/>
      <c r="U660" s="37"/>
      <c r="V660" s="37"/>
      <c r="W660" s="38"/>
      <c r="X660" s="38"/>
      <c r="Y660" s="38"/>
      <c r="Z660" s="35"/>
      <c r="AA660" s="40"/>
      <c r="AB660" s="41"/>
      <c r="AC660" s="42"/>
      <c r="AD660" s="34"/>
      <c r="AE660" s="39"/>
      <c r="AF660" s="39"/>
      <c r="AG660" s="39"/>
      <c r="AH660" s="34"/>
      <c r="AI660" s="39"/>
      <c r="AJ660" s="39"/>
      <c r="AK660" s="43"/>
      <c r="AL660" s="38"/>
      <c r="AM660" s="40"/>
      <c r="AN660" s="40"/>
      <c r="AO660" s="40"/>
      <c r="AP660" s="40"/>
      <c r="AQ660" s="39"/>
      <c r="AR660" s="39"/>
      <c r="AS660" s="39"/>
      <c r="AT660" s="39"/>
      <c r="AU660" s="39"/>
    </row>
    <row r="661" spans="1:47" s="26" customFormat="1" ht="39" customHeight="1" x14ac:dyDescent="0.25">
      <c r="A661" s="65" t="e">
        <f>VLOOKUP(D661,'Active-Bldg List ref'!$A:$E,4,FALSE)</f>
        <v>#N/A</v>
      </c>
      <c r="B661" s="65" t="e">
        <f>VLOOKUP(D661,'Active-Bldg List ref'!$A:$E,5,FALSE)</f>
        <v>#N/A</v>
      </c>
      <c r="C661" s="65" t="e">
        <f>VLOOKUP(D661,'Active-Bldg List ref'!$A:$B,2,FALSE)</f>
        <v>#N/A</v>
      </c>
      <c r="D661" s="65" t="e">
        <f>INDEX('Active-Bldg List ref'!$A:$A,MATCH(R661,'Active-Bldg List ref'!$C:$C,0))</f>
        <v>#N/A</v>
      </c>
      <c r="E661" s="65" t="e">
        <f>INDEX('Equip Group &amp; Type ref'!D:D,MATCH(U661,'Equip Group &amp; Type ref'!E:E,0))</f>
        <v>#N/A</v>
      </c>
      <c r="F661" s="66" t="e">
        <f>INDEX('Equip Group &amp; Type ref'!F:F,MATCH(V661,'Equip Group &amp; Type ref'!G:G,0))</f>
        <v>#N/A</v>
      </c>
      <c r="G661" s="83"/>
      <c r="H661" s="69" t="e">
        <f>INDEX('Equip Group &amp; Type ref'!$F:$H,MATCH(F661,'Equip Group &amp; Type ref'!$F:$F,0),MATCH(A661,'Equip Group &amp; Type ref'!$2:$2,0))</f>
        <v>#N/A</v>
      </c>
      <c r="I661" s="70" t="e">
        <f>VLOOKUP(F661,'Equip Group &amp; Type ref'!F:H,6,FALSE)</f>
        <v>#N/A</v>
      </c>
      <c r="J661" s="71" t="e">
        <f>CONCATENATE(D661,":",VLOOKUP(F661,'Equip Group &amp; Type ref'!F:G,2,FALSE),":",$W661)</f>
        <v>#N/A</v>
      </c>
      <c r="K661" s="84" t="e">
        <f t="shared" si="22"/>
        <v>#N/A</v>
      </c>
      <c r="L661" s="70" t="e">
        <f>INDEX('MFR_List ref'!$A:$A,MATCH($Z661,'MFR_List ref'!$B:$B,0))</f>
        <v>#N/A</v>
      </c>
      <c r="M661" s="76" t="e">
        <f t="shared" si="23"/>
        <v>#N/A</v>
      </c>
      <c r="N661" s="78"/>
      <c r="O661" s="85"/>
      <c r="P661" s="86"/>
      <c r="Q661" s="74"/>
      <c r="R661" s="35"/>
      <c r="S661" s="36"/>
      <c r="T661" s="98"/>
      <c r="U661" s="37"/>
      <c r="V661" s="37"/>
      <c r="W661" s="38"/>
      <c r="X661" s="38"/>
      <c r="Y661" s="38"/>
      <c r="Z661" s="35"/>
      <c r="AA661" s="40"/>
      <c r="AB661" s="41"/>
      <c r="AC661" s="42"/>
      <c r="AD661" s="34"/>
      <c r="AE661" s="39"/>
      <c r="AF661" s="39"/>
      <c r="AG661" s="39"/>
      <c r="AH661" s="34"/>
      <c r="AI661" s="39"/>
      <c r="AJ661" s="39"/>
      <c r="AK661" s="43"/>
      <c r="AL661" s="38"/>
      <c r="AM661" s="40"/>
      <c r="AN661" s="40"/>
      <c r="AO661" s="40"/>
      <c r="AP661" s="40"/>
      <c r="AQ661" s="39"/>
      <c r="AR661" s="39"/>
      <c r="AS661" s="39"/>
      <c r="AT661" s="39"/>
      <c r="AU661" s="39"/>
    </row>
    <row r="662" spans="1:47" s="26" customFormat="1" ht="39" customHeight="1" x14ac:dyDescent="0.25">
      <c r="A662" s="65" t="e">
        <f>VLOOKUP(D662,'Active-Bldg List ref'!$A:$E,4,FALSE)</f>
        <v>#N/A</v>
      </c>
      <c r="B662" s="65" t="e">
        <f>VLOOKUP(D662,'Active-Bldg List ref'!$A:$E,5,FALSE)</f>
        <v>#N/A</v>
      </c>
      <c r="C662" s="65" t="e">
        <f>VLOOKUP(D662,'Active-Bldg List ref'!$A:$B,2,FALSE)</f>
        <v>#N/A</v>
      </c>
      <c r="D662" s="65" t="e">
        <f>INDEX('Active-Bldg List ref'!$A:$A,MATCH(R662,'Active-Bldg List ref'!$C:$C,0))</f>
        <v>#N/A</v>
      </c>
      <c r="E662" s="65" t="e">
        <f>INDEX('Equip Group &amp; Type ref'!D:D,MATCH(U662,'Equip Group &amp; Type ref'!E:E,0))</f>
        <v>#N/A</v>
      </c>
      <c r="F662" s="66" t="e">
        <f>INDEX('Equip Group &amp; Type ref'!F:F,MATCH(V662,'Equip Group &amp; Type ref'!G:G,0))</f>
        <v>#N/A</v>
      </c>
      <c r="G662" s="83"/>
      <c r="H662" s="69" t="e">
        <f>INDEX('Equip Group &amp; Type ref'!$F:$H,MATCH(F662,'Equip Group &amp; Type ref'!$F:$F,0),MATCH(A662,'Equip Group &amp; Type ref'!$2:$2,0))</f>
        <v>#N/A</v>
      </c>
      <c r="I662" s="70" t="e">
        <f>VLOOKUP(F662,'Equip Group &amp; Type ref'!F:H,6,FALSE)</f>
        <v>#N/A</v>
      </c>
      <c r="J662" s="71" t="e">
        <f>CONCATENATE(D662,":",VLOOKUP(F662,'Equip Group &amp; Type ref'!F:G,2,FALSE),":",$W662)</f>
        <v>#N/A</v>
      </c>
      <c r="K662" s="84" t="e">
        <f t="shared" si="22"/>
        <v>#N/A</v>
      </c>
      <c r="L662" s="70" t="e">
        <f>INDEX('MFR_List ref'!$A:$A,MATCH($Z662,'MFR_List ref'!$B:$B,0))</f>
        <v>#N/A</v>
      </c>
      <c r="M662" s="76" t="e">
        <f t="shared" si="23"/>
        <v>#N/A</v>
      </c>
      <c r="N662" s="78"/>
      <c r="O662" s="85"/>
      <c r="P662" s="86"/>
      <c r="Q662" s="74"/>
      <c r="R662" s="35"/>
      <c r="S662" s="36"/>
      <c r="T662" s="98"/>
      <c r="U662" s="37"/>
      <c r="V662" s="37"/>
      <c r="W662" s="38"/>
      <c r="X662" s="38"/>
      <c r="Y662" s="38"/>
      <c r="Z662" s="35"/>
      <c r="AA662" s="40"/>
      <c r="AB662" s="41"/>
      <c r="AC662" s="42"/>
      <c r="AD662" s="34"/>
      <c r="AE662" s="39"/>
      <c r="AF662" s="39"/>
      <c r="AG662" s="39"/>
      <c r="AH662" s="34"/>
      <c r="AI662" s="39"/>
      <c r="AJ662" s="39"/>
      <c r="AK662" s="43"/>
      <c r="AL662" s="38"/>
      <c r="AM662" s="40"/>
      <c r="AN662" s="40"/>
      <c r="AO662" s="40"/>
      <c r="AP662" s="40"/>
      <c r="AQ662" s="39"/>
      <c r="AR662" s="39"/>
      <c r="AS662" s="39"/>
      <c r="AT662" s="39"/>
      <c r="AU662" s="39"/>
    </row>
    <row r="663" spans="1:47" s="26" customFormat="1" ht="39" customHeight="1" x14ac:dyDescent="0.25">
      <c r="A663" s="65" t="e">
        <f>VLOOKUP(D663,'Active-Bldg List ref'!$A:$E,4,FALSE)</f>
        <v>#N/A</v>
      </c>
      <c r="B663" s="65" t="e">
        <f>VLOOKUP(D663,'Active-Bldg List ref'!$A:$E,5,FALSE)</f>
        <v>#N/A</v>
      </c>
      <c r="C663" s="65" t="e">
        <f>VLOOKUP(D663,'Active-Bldg List ref'!$A:$B,2,FALSE)</f>
        <v>#N/A</v>
      </c>
      <c r="D663" s="65" t="e">
        <f>INDEX('Active-Bldg List ref'!$A:$A,MATCH(R663,'Active-Bldg List ref'!$C:$C,0))</f>
        <v>#N/A</v>
      </c>
      <c r="E663" s="65" t="e">
        <f>INDEX('Equip Group &amp; Type ref'!D:D,MATCH(U663,'Equip Group &amp; Type ref'!E:E,0))</f>
        <v>#N/A</v>
      </c>
      <c r="F663" s="66" t="e">
        <f>INDEX('Equip Group &amp; Type ref'!F:F,MATCH(V663,'Equip Group &amp; Type ref'!G:G,0))</f>
        <v>#N/A</v>
      </c>
      <c r="G663" s="83"/>
      <c r="H663" s="69" t="e">
        <f>INDEX('Equip Group &amp; Type ref'!$F:$H,MATCH(F663,'Equip Group &amp; Type ref'!$F:$F,0),MATCH(A663,'Equip Group &amp; Type ref'!$2:$2,0))</f>
        <v>#N/A</v>
      </c>
      <c r="I663" s="70" t="e">
        <f>VLOOKUP(F663,'Equip Group &amp; Type ref'!F:H,6,FALSE)</f>
        <v>#N/A</v>
      </c>
      <c r="J663" s="71" t="e">
        <f>CONCATENATE(D663,":",VLOOKUP(F663,'Equip Group &amp; Type ref'!F:G,2,FALSE),":",$W663)</f>
        <v>#N/A</v>
      </c>
      <c r="K663" s="84" t="e">
        <f t="shared" si="22"/>
        <v>#N/A</v>
      </c>
      <c r="L663" s="70" t="e">
        <f>INDEX('MFR_List ref'!$A:$A,MATCH($Z663,'MFR_List ref'!$B:$B,0))</f>
        <v>#N/A</v>
      </c>
      <c r="M663" s="76" t="e">
        <f t="shared" si="23"/>
        <v>#N/A</v>
      </c>
      <c r="N663" s="78"/>
      <c r="O663" s="85"/>
      <c r="P663" s="86"/>
      <c r="Q663" s="74"/>
      <c r="R663" s="35"/>
      <c r="S663" s="36"/>
      <c r="T663" s="98"/>
      <c r="U663" s="37"/>
      <c r="V663" s="37"/>
      <c r="W663" s="38"/>
      <c r="X663" s="38"/>
      <c r="Y663" s="38"/>
      <c r="Z663" s="35"/>
      <c r="AA663" s="40"/>
      <c r="AB663" s="41"/>
      <c r="AC663" s="42"/>
      <c r="AD663" s="34"/>
      <c r="AE663" s="39"/>
      <c r="AF663" s="39"/>
      <c r="AG663" s="39"/>
      <c r="AH663" s="34"/>
      <c r="AI663" s="39"/>
      <c r="AJ663" s="39"/>
      <c r="AK663" s="43"/>
      <c r="AL663" s="38"/>
      <c r="AM663" s="40"/>
      <c r="AN663" s="40"/>
      <c r="AO663" s="40"/>
      <c r="AP663" s="40"/>
      <c r="AQ663" s="39"/>
      <c r="AR663" s="39"/>
      <c r="AS663" s="39"/>
      <c r="AT663" s="39"/>
      <c r="AU663" s="39"/>
    </row>
    <row r="664" spans="1:47" s="26" customFormat="1" ht="39" customHeight="1" x14ac:dyDescent="0.25">
      <c r="A664" s="65" t="e">
        <f>VLOOKUP(D664,'Active-Bldg List ref'!$A:$E,4,FALSE)</f>
        <v>#N/A</v>
      </c>
      <c r="B664" s="65" t="e">
        <f>VLOOKUP(D664,'Active-Bldg List ref'!$A:$E,5,FALSE)</f>
        <v>#N/A</v>
      </c>
      <c r="C664" s="65" t="e">
        <f>VLOOKUP(D664,'Active-Bldg List ref'!$A:$B,2,FALSE)</f>
        <v>#N/A</v>
      </c>
      <c r="D664" s="65" t="e">
        <f>INDEX('Active-Bldg List ref'!$A:$A,MATCH(R664,'Active-Bldg List ref'!$C:$C,0))</f>
        <v>#N/A</v>
      </c>
      <c r="E664" s="65" t="e">
        <f>INDEX('Equip Group &amp; Type ref'!D:D,MATCH(U664,'Equip Group &amp; Type ref'!E:E,0))</f>
        <v>#N/A</v>
      </c>
      <c r="F664" s="66" t="e">
        <f>INDEX('Equip Group &amp; Type ref'!F:F,MATCH(V664,'Equip Group &amp; Type ref'!G:G,0))</f>
        <v>#N/A</v>
      </c>
      <c r="G664" s="83"/>
      <c r="H664" s="69" t="e">
        <f>INDEX('Equip Group &amp; Type ref'!$F:$H,MATCH(F664,'Equip Group &amp; Type ref'!$F:$F,0),MATCH(A664,'Equip Group &amp; Type ref'!$2:$2,0))</f>
        <v>#N/A</v>
      </c>
      <c r="I664" s="70" t="e">
        <f>VLOOKUP(F664,'Equip Group &amp; Type ref'!F:H,6,FALSE)</f>
        <v>#N/A</v>
      </c>
      <c r="J664" s="71" t="e">
        <f>CONCATENATE(D664,":",VLOOKUP(F664,'Equip Group &amp; Type ref'!F:G,2,FALSE),":",$W664)</f>
        <v>#N/A</v>
      </c>
      <c r="K664" s="84" t="e">
        <f t="shared" si="22"/>
        <v>#N/A</v>
      </c>
      <c r="L664" s="70" t="e">
        <f>INDEX('MFR_List ref'!$A:$A,MATCH($Z664,'MFR_List ref'!$B:$B,0))</f>
        <v>#N/A</v>
      </c>
      <c r="M664" s="76" t="e">
        <f t="shared" si="23"/>
        <v>#N/A</v>
      </c>
      <c r="N664" s="78"/>
      <c r="O664" s="85"/>
      <c r="P664" s="86"/>
      <c r="Q664" s="74"/>
      <c r="R664" s="35"/>
      <c r="S664" s="36"/>
      <c r="T664" s="98"/>
      <c r="U664" s="37"/>
      <c r="V664" s="37"/>
      <c r="W664" s="38"/>
      <c r="X664" s="38"/>
      <c r="Y664" s="38"/>
      <c r="Z664" s="35"/>
      <c r="AA664" s="40"/>
      <c r="AB664" s="41"/>
      <c r="AC664" s="42"/>
      <c r="AD664" s="34"/>
      <c r="AE664" s="39"/>
      <c r="AF664" s="39"/>
      <c r="AG664" s="39"/>
      <c r="AH664" s="34"/>
      <c r="AI664" s="39"/>
      <c r="AJ664" s="39"/>
      <c r="AK664" s="43"/>
      <c r="AL664" s="38"/>
      <c r="AM664" s="40"/>
      <c r="AN664" s="40"/>
      <c r="AO664" s="40"/>
      <c r="AP664" s="40"/>
      <c r="AQ664" s="39"/>
      <c r="AR664" s="39"/>
      <c r="AS664" s="39"/>
      <c r="AT664" s="39"/>
      <c r="AU664" s="39"/>
    </row>
    <row r="665" spans="1:47" s="26" customFormat="1" ht="39" customHeight="1" x14ac:dyDescent="0.25">
      <c r="A665" s="65" t="e">
        <f>VLOOKUP(D665,'Active-Bldg List ref'!$A:$E,4,FALSE)</f>
        <v>#N/A</v>
      </c>
      <c r="B665" s="65" t="e">
        <f>VLOOKUP(D665,'Active-Bldg List ref'!$A:$E,5,FALSE)</f>
        <v>#N/A</v>
      </c>
      <c r="C665" s="65" t="e">
        <f>VLOOKUP(D665,'Active-Bldg List ref'!$A:$B,2,FALSE)</f>
        <v>#N/A</v>
      </c>
      <c r="D665" s="65" t="e">
        <f>INDEX('Active-Bldg List ref'!$A:$A,MATCH(R665,'Active-Bldg List ref'!$C:$C,0))</f>
        <v>#N/A</v>
      </c>
      <c r="E665" s="65" t="e">
        <f>INDEX('Equip Group &amp; Type ref'!D:D,MATCH(U665,'Equip Group &amp; Type ref'!E:E,0))</f>
        <v>#N/A</v>
      </c>
      <c r="F665" s="66" t="e">
        <f>INDEX('Equip Group &amp; Type ref'!F:F,MATCH(V665,'Equip Group &amp; Type ref'!G:G,0))</f>
        <v>#N/A</v>
      </c>
      <c r="G665" s="83"/>
      <c r="H665" s="69" t="e">
        <f>INDEX('Equip Group &amp; Type ref'!$F:$H,MATCH(F665,'Equip Group &amp; Type ref'!$F:$F,0),MATCH(A665,'Equip Group &amp; Type ref'!$2:$2,0))</f>
        <v>#N/A</v>
      </c>
      <c r="I665" s="70" t="e">
        <f>VLOOKUP(F665,'Equip Group &amp; Type ref'!F:H,6,FALSE)</f>
        <v>#N/A</v>
      </c>
      <c r="J665" s="71" t="e">
        <f>CONCATENATE(D665,":",VLOOKUP(F665,'Equip Group &amp; Type ref'!F:G,2,FALSE),":",$W665)</f>
        <v>#N/A</v>
      </c>
      <c r="K665" s="84" t="e">
        <f t="shared" si="22"/>
        <v>#N/A</v>
      </c>
      <c r="L665" s="70" t="e">
        <f>INDEX('MFR_List ref'!$A:$A,MATCH($Z665,'MFR_List ref'!$B:$B,0))</f>
        <v>#N/A</v>
      </c>
      <c r="M665" s="76" t="e">
        <f t="shared" si="23"/>
        <v>#N/A</v>
      </c>
      <c r="N665" s="78"/>
      <c r="O665" s="85"/>
      <c r="P665" s="86"/>
      <c r="Q665" s="74"/>
      <c r="R665" s="35"/>
      <c r="S665" s="36"/>
      <c r="T665" s="98"/>
      <c r="U665" s="37"/>
      <c r="V665" s="37"/>
      <c r="W665" s="38"/>
      <c r="X665" s="38"/>
      <c r="Y665" s="38"/>
      <c r="Z665" s="35"/>
      <c r="AA665" s="40"/>
      <c r="AB665" s="41"/>
      <c r="AC665" s="42"/>
      <c r="AD665" s="34"/>
      <c r="AE665" s="39"/>
      <c r="AF665" s="39"/>
      <c r="AG665" s="39"/>
      <c r="AH665" s="34"/>
      <c r="AI665" s="39"/>
      <c r="AJ665" s="39"/>
      <c r="AK665" s="43"/>
      <c r="AL665" s="38"/>
      <c r="AM665" s="40"/>
      <c r="AN665" s="40"/>
      <c r="AO665" s="40"/>
      <c r="AP665" s="40"/>
      <c r="AQ665" s="39"/>
      <c r="AR665" s="39"/>
      <c r="AS665" s="39"/>
      <c r="AT665" s="39"/>
      <c r="AU665" s="39"/>
    </row>
    <row r="666" spans="1:47" s="26" customFormat="1" ht="39" customHeight="1" x14ac:dyDescent="0.25">
      <c r="A666" s="65" t="e">
        <f>VLOOKUP(D666,'Active-Bldg List ref'!$A:$E,4,FALSE)</f>
        <v>#N/A</v>
      </c>
      <c r="B666" s="65" t="e">
        <f>VLOOKUP(D666,'Active-Bldg List ref'!$A:$E,5,FALSE)</f>
        <v>#N/A</v>
      </c>
      <c r="C666" s="65" t="e">
        <f>VLOOKUP(D666,'Active-Bldg List ref'!$A:$B,2,FALSE)</f>
        <v>#N/A</v>
      </c>
      <c r="D666" s="65" t="e">
        <f>INDEX('Active-Bldg List ref'!$A:$A,MATCH(R666,'Active-Bldg List ref'!$C:$C,0))</f>
        <v>#N/A</v>
      </c>
      <c r="E666" s="65" t="e">
        <f>INDEX('Equip Group &amp; Type ref'!D:D,MATCH(U666,'Equip Group &amp; Type ref'!E:E,0))</f>
        <v>#N/A</v>
      </c>
      <c r="F666" s="66" t="e">
        <f>INDEX('Equip Group &amp; Type ref'!F:F,MATCH(V666,'Equip Group &amp; Type ref'!G:G,0))</f>
        <v>#N/A</v>
      </c>
      <c r="G666" s="83"/>
      <c r="H666" s="69" t="e">
        <f>INDEX('Equip Group &amp; Type ref'!$F:$H,MATCH(F666,'Equip Group &amp; Type ref'!$F:$F,0),MATCH(A666,'Equip Group &amp; Type ref'!$2:$2,0))</f>
        <v>#N/A</v>
      </c>
      <c r="I666" s="70" t="e">
        <f>VLOOKUP(F666,'Equip Group &amp; Type ref'!F:H,6,FALSE)</f>
        <v>#N/A</v>
      </c>
      <c r="J666" s="71" t="e">
        <f>CONCATENATE(D666,":",VLOOKUP(F666,'Equip Group &amp; Type ref'!F:G,2,FALSE),":",$W666)</f>
        <v>#N/A</v>
      </c>
      <c r="K666" s="84" t="e">
        <f t="shared" si="22"/>
        <v>#N/A</v>
      </c>
      <c r="L666" s="70" t="e">
        <f>INDEX('MFR_List ref'!$A:$A,MATCH($Z666,'MFR_List ref'!$B:$B,0))</f>
        <v>#N/A</v>
      </c>
      <c r="M666" s="76" t="e">
        <f t="shared" si="23"/>
        <v>#N/A</v>
      </c>
      <c r="N666" s="78"/>
      <c r="O666" s="85"/>
      <c r="P666" s="86"/>
      <c r="Q666" s="74"/>
      <c r="R666" s="35"/>
      <c r="S666" s="36"/>
      <c r="T666" s="98"/>
      <c r="U666" s="37"/>
      <c r="V666" s="37"/>
      <c r="W666" s="38"/>
      <c r="X666" s="38"/>
      <c r="Y666" s="38"/>
      <c r="Z666" s="35"/>
      <c r="AA666" s="40"/>
      <c r="AB666" s="41"/>
      <c r="AC666" s="42"/>
      <c r="AD666" s="34"/>
      <c r="AE666" s="39"/>
      <c r="AF666" s="39"/>
      <c r="AG666" s="39"/>
      <c r="AH666" s="34"/>
      <c r="AI666" s="39"/>
      <c r="AJ666" s="39"/>
      <c r="AK666" s="43"/>
      <c r="AL666" s="38"/>
      <c r="AM666" s="40"/>
      <c r="AN666" s="40"/>
      <c r="AO666" s="40"/>
      <c r="AP666" s="40"/>
      <c r="AQ666" s="39"/>
      <c r="AR666" s="39"/>
      <c r="AS666" s="39"/>
      <c r="AT666" s="39"/>
      <c r="AU666" s="39"/>
    </row>
    <row r="667" spans="1:47" s="26" customFormat="1" ht="39" customHeight="1" x14ac:dyDescent="0.25">
      <c r="A667" s="65" t="e">
        <f>VLOOKUP(D667,'Active-Bldg List ref'!$A:$E,4,FALSE)</f>
        <v>#N/A</v>
      </c>
      <c r="B667" s="65" t="e">
        <f>VLOOKUP(D667,'Active-Bldg List ref'!$A:$E,5,FALSE)</f>
        <v>#N/A</v>
      </c>
      <c r="C667" s="65" t="e">
        <f>VLOOKUP(D667,'Active-Bldg List ref'!$A:$B,2,FALSE)</f>
        <v>#N/A</v>
      </c>
      <c r="D667" s="65" t="e">
        <f>INDEX('Active-Bldg List ref'!$A:$A,MATCH(R667,'Active-Bldg List ref'!$C:$C,0))</f>
        <v>#N/A</v>
      </c>
      <c r="E667" s="65" t="e">
        <f>INDEX('Equip Group &amp; Type ref'!D:D,MATCH(U667,'Equip Group &amp; Type ref'!E:E,0))</f>
        <v>#N/A</v>
      </c>
      <c r="F667" s="66" t="e">
        <f>INDEX('Equip Group &amp; Type ref'!F:F,MATCH(V667,'Equip Group &amp; Type ref'!G:G,0))</f>
        <v>#N/A</v>
      </c>
      <c r="G667" s="83"/>
      <c r="H667" s="69" t="e">
        <f>INDEX('Equip Group &amp; Type ref'!$F:$H,MATCH(F667,'Equip Group &amp; Type ref'!$F:$F,0),MATCH(A667,'Equip Group &amp; Type ref'!$2:$2,0))</f>
        <v>#N/A</v>
      </c>
      <c r="I667" s="70" t="e">
        <f>VLOOKUP(F667,'Equip Group &amp; Type ref'!F:H,6,FALSE)</f>
        <v>#N/A</v>
      </c>
      <c r="J667" s="71" t="e">
        <f>CONCATENATE(D667,":",VLOOKUP(F667,'Equip Group &amp; Type ref'!F:G,2,FALSE),":",$W667)</f>
        <v>#N/A</v>
      </c>
      <c r="K667" s="84" t="e">
        <f t="shared" ref="K667:K730" si="24">LEN(J667)</f>
        <v>#N/A</v>
      </c>
      <c r="L667" s="70" t="e">
        <f>INDEX('MFR_List ref'!$A:$A,MATCH($Z667,'MFR_List ref'!$B:$B,0))</f>
        <v>#N/A</v>
      </c>
      <c r="M667" s="76" t="e">
        <f t="shared" ref="M667:M730" si="25">CONCATENATE(RIGHT(C667,LEN(C667)-3),F667,"-",N667)</f>
        <v>#N/A</v>
      </c>
      <c r="N667" s="78"/>
      <c r="O667" s="85"/>
      <c r="P667" s="86"/>
      <c r="Q667" s="74"/>
      <c r="R667" s="35"/>
      <c r="S667" s="36"/>
      <c r="T667" s="98"/>
      <c r="U667" s="37"/>
      <c r="V667" s="37"/>
      <c r="W667" s="38"/>
      <c r="X667" s="38"/>
      <c r="Y667" s="38"/>
      <c r="Z667" s="35"/>
      <c r="AA667" s="40"/>
      <c r="AB667" s="41"/>
      <c r="AC667" s="42"/>
      <c r="AD667" s="34"/>
      <c r="AE667" s="39"/>
      <c r="AF667" s="39"/>
      <c r="AG667" s="39"/>
      <c r="AH667" s="34"/>
      <c r="AI667" s="39"/>
      <c r="AJ667" s="39"/>
      <c r="AK667" s="43"/>
      <c r="AL667" s="38"/>
      <c r="AM667" s="40"/>
      <c r="AN667" s="40"/>
      <c r="AO667" s="40"/>
      <c r="AP667" s="40"/>
      <c r="AQ667" s="39"/>
      <c r="AR667" s="39"/>
      <c r="AS667" s="39"/>
      <c r="AT667" s="39"/>
      <c r="AU667" s="39"/>
    </row>
    <row r="668" spans="1:47" s="26" customFormat="1" ht="39" customHeight="1" x14ac:dyDescent="0.25">
      <c r="A668" s="65" t="e">
        <f>VLOOKUP(D668,'Active-Bldg List ref'!$A:$E,4,FALSE)</f>
        <v>#N/A</v>
      </c>
      <c r="B668" s="65" t="e">
        <f>VLOOKUP(D668,'Active-Bldg List ref'!$A:$E,5,FALSE)</f>
        <v>#N/A</v>
      </c>
      <c r="C668" s="65" t="e">
        <f>VLOOKUP(D668,'Active-Bldg List ref'!$A:$B,2,FALSE)</f>
        <v>#N/A</v>
      </c>
      <c r="D668" s="65" t="e">
        <f>INDEX('Active-Bldg List ref'!$A:$A,MATCH(R668,'Active-Bldg List ref'!$C:$C,0))</f>
        <v>#N/A</v>
      </c>
      <c r="E668" s="65" t="e">
        <f>INDEX('Equip Group &amp; Type ref'!D:D,MATCH(U668,'Equip Group &amp; Type ref'!E:E,0))</f>
        <v>#N/A</v>
      </c>
      <c r="F668" s="66" t="e">
        <f>INDEX('Equip Group &amp; Type ref'!F:F,MATCH(V668,'Equip Group &amp; Type ref'!G:G,0))</f>
        <v>#N/A</v>
      </c>
      <c r="G668" s="83"/>
      <c r="H668" s="69" t="e">
        <f>INDEX('Equip Group &amp; Type ref'!$F:$H,MATCH(F668,'Equip Group &amp; Type ref'!$F:$F,0),MATCH(A668,'Equip Group &amp; Type ref'!$2:$2,0))</f>
        <v>#N/A</v>
      </c>
      <c r="I668" s="70" t="e">
        <f>VLOOKUP(F668,'Equip Group &amp; Type ref'!F:H,6,FALSE)</f>
        <v>#N/A</v>
      </c>
      <c r="J668" s="71" t="e">
        <f>CONCATENATE(D668,":",VLOOKUP(F668,'Equip Group &amp; Type ref'!F:G,2,FALSE),":",$W668)</f>
        <v>#N/A</v>
      </c>
      <c r="K668" s="84" t="e">
        <f t="shared" si="24"/>
        <v>#N/A</v>
      </c>
      <c r="L668" s="70" t="e">
        <f>INDEX('MFR_List ref'!$A:$A,MATCH($Z668,'MFR_List ref'!$B:$B,0))</f>
        <v>#N/A</v>
      </c>
      <c r="M668" s="76" t="e">
        <f t="shared" si="25"/>
        <v>#N/A</v>
      </c>
      <c r="N668" s="78"/>
      <c r="O668" s="85"/>
      <c r="P668" s="86"/>
      <c r="Q668" s="74"/>
      <c r="R668" s="35"/>
      <c r="S668" s="36"/>
      <c r="T668" s="98"/>
      <c r="U668" s="37"/>
      <c r="V668" s="37"/>
      <c r="W668" s="38"/>
      <c r="X668" s="38"/>
      <c r="Y668" s="38"/>
      <c r="Z668" s="35"/>
      <c r="AA668" s="40"/>
      <c r="AB668" s="41"/>
      <c r="AC668" s="42"/>
      <c r="AD668" s="34"/>
      <c r="AE668" s="39"/>
      <c r="AF668" s="39"/>
      <c r="AG668" s="39"/>
      <c r="AH668" s="34"/>
      <c r="AI668" s="39"/>
      <c r="AJ668" s="39"/>
      <c r="AK668" s="43"/>
      <c r="AL668" s="38"/>
      <c r="AM668" s="40"/>
      <c r="AN668" s="40"/>
      <c r="AO668" s="40"/>
      <c r="AP668" s="40"/>
      <c r="AQ668" s="39"/>
      <c r="AR668" s="39"/>
      <c r="AS668" s="39"/>
      <c r="AT668" s="39"/>
      <c r="AU668" s="39"/>
    </row>
    <row r="669" spans="1:47" s="26" customFormat="1" ht="39" customHeight="1" x14ac:dyDescent="0.25">
      <c r="A669" s="65" t="e">
        <f>VLOOKUP(D669,'Active-Bldg List ref'!$A:$E,4,FALSE)</f>
        <v>#N/A</v>
      </c>
      <c r="B669" s="65" t="e">
        <f>VLOOKUP(D669,'Active-Bldg List ref'!$A:$E,5,FALSE)</f>
        <v>#N/A</v>
      </c>
      <c r="C669" s="65" t="e">
        <f>VLOOKUP(D669,'Active-Bldg List ref'!$A:$B,2,FALSE)</f>
        <v>#N/A</v>
      </c>
      <c r="D669" s="65" t="e">
        <f>INDEX('Active-Bldg List ref'!$A:$A,MATCH(R669,'Active-Bldg List ref'!$C:$C,0))</f>
        <v>#N/A</v>
      </c>
      <c r="E669" s="65" t="e">
        <f>INDEX('Equip Group &amp; Type ref'!D:D,MATCH(U669,'Equip Group &amp; Type ref'!E:E,0))</f>
        <v>#N/A</v>
      </c>
      <c r="F669" s="66" t="e">
        <f>INDEX('Equip Group &amp; Type ref'!F:F,MATCH(V669,'Equip Group &amp; Type ref'!G:G,0))</f>
        <v>#N/A</v>
      </c>
      <c r="G669" s="83"/>
      <c r="H669" s="69" t="e">
        <f>INDEX('Equip Group &amp; Type ref'!$F:$H,MATCH(F669,'Equip Group &amp; Type ref'!$F:$F,0),MATCH(A669,'Equip Group &amp; Type ref'!$2:$2,0))</f>
        <v>#N/A</v>
      </c>
      <c r="I669" s="70" t="e">
        <f>VLOOKUP(F669,'Equip Group &amp; Type ref'!F:H,6,FALSE)</f>
        <v>#N/A</v>
      </c>
      <c r="J669" s="71" t="e">
        <f>CONCATENATE(D669,":",VLOOKUP(F669,'Equip Group &amp; Type ref'!F:G,2,FALSE),":",$W669)</f>
        <v>#N/A</v>
      </c>
      <c r="K669" s="84" t="e">
        <f t="shared" si="24"/>
        <v>#N/A</v>
      </c>
      <c r="L669" s="70" t="e">
        <f>INDEX('MFR_List ref'!$A:$A,MATCH($Z669,'MFR_List ref'!$B:$B,0))</f>
        <v>#N/A</v>
      </c>
      <c r="M669" s="76" t="e">
        <f t="shared" si="25"/>
        <v>#N/A</v>
      </c>
      <c r="N669" s="78"/>
      <c r="O669" s="85"/>
      <c r="P669" s="86"/>
      <c r="Q669" s="74"/>
      <c r="R669" s="35"/>
      <c r="S669" s="36"/>
      <c r="T669" s="98"/>
      <c r="U669" s="37"/>
      <c r="V669" s="37"/>
      <c r="W669" s="38"/>
      <c r="X669" s="38"/>
      <c r="Y669" s="38"/>
      <c r="Z669" s="35"/>
      <c r="AA669" s="40"/>
      <c r="AB669" s="41"/>
      <c r="AC669" s="42"/>
      <c r="AD669" s="34"/>
      <c r="AE669" s="39"/>
      <c r="AF669" s="39"/>
      <c r="AG669" s="39"/>
      <c r="AH669" s="34"/>
      <c r="AI669" s="39"/>
      <c r="AJ669" s="39"/>
      <c r="AK669" s="43"/>
      <c r="AL669" s="38"/>
      <c r="AM669" s="40"/>
      <c r="AN669" s="40"/>
      <c r="AO669" s="40"/>
      <c r="AP669" s="40"/>
      <c r="AQ669" s="39"/>
      <c r="AR669" s="39"/>
      <c r="AS669" s="39"/>
      <c r="AT669" s="39"/>
      <c r="AU669" s="39"/>
    </row>
    <row r="670" spans="1:47" s="26" customFormat="1" ht="39" customHeight="1" x14ac:dyDescent="0.25">
      <c r="A670" s="65" t="e">
        <f>VLOOKUP(D670,'Active-Bldg List ref'!$A:$E,4,FALSE)</f>
        <v>#N/A</v>
      </c>
      <c r="B670" s="65" t="e">
        <f>VLOOKUP(D670,'Active-Bldg List ref'!$A:$E,5,FALSE)</f>
        <v>#N/A</v>
      </c>
      <c r="C670" s="65" t="e">
        <f>VLOOKUP(D670,'Active-Bldg List ref'!$A:$B,2,FALSE)</f>
        <v>#N/A</v>
      </c>
      <c r="D670" s="65" t="e">
        <f>INDEX('Active-Bldg List ref'!$A:$A,MATCH(R670,'Active-Bldg List ref'!$C:$C,0))</f>
        <v>#N/A</v>
      </c>
      <c r="E670" s="65" t="e">
        <f>INDEX('Equip Group &amp; Type ref'!D:D,MATCH(U670,'Equip Group &amp; Type ref'!E:E,0))</f>
        <v>#N/A</v>
      </c>
      <c r="F670" s="66" t="e">
        <f>INDEX('Equip Group &amp; Type ref'!F:F,MATCH(V670,'Equip Group &amp; Type ref'!G:G,0))</f>
        <v>#N/A</v>
      </c>
      <c r="G670" s="83"/>
      <c r="H670" s="69" t="e">
        <f>INDEX('Equip Group &amp; Type ref'!$F:$H,MATCH(F670,'Equip Group &amp; Type ref'!$F:$F,0),MATCH(A670,'Equip Group &amp; Type ref'!$2:$2,0))</f>
        <v>#N/A</v>
      </c>
      <c r="I670" s="70" t="e">
        <f>VLOOKUP(F670,'Equip Group &amp; Type ref'!F:H,6,FALSE)</f>
        <v>#N/A</v>
      </c>
      <c r="J670" s="71" t="e">
        <f>CONCATENATE(D670,":",VLOOKUP(F670,'Equip Group &amp; Type ref'!F:G,2,FALSE),":",$W670)</f>
        <v>#N/A</v>
      </c>
      <c r="K670" s="84" t="e">
        <f t="shared" si="24"/>
        <v>#N/A</v>
      </c>
      <c r="L670" s="70" t="e">
        <f>INDEX('MFR_List ref'!$A:$A,MATCH($Z670,'MFR_List ref'!$B:$B,0))</f>
        <v>#N/A</v>
      </c>
      <c r="M670" s="76" t="e">
        <f t="shared" si="25"/>
        <v>#N/A</v>
      </c>
      <c r="N670" s="78"/>
      <c r="O670" s="85"/>
      <c r="P670" s="86"/>
      <c r="Q670" s="74"/>
      <c r="R670" s="35"/>
      <c r="S670" s="36"/>
      <c r="T670" s="98"/>
      <c r="U670" s="37"/>
      <c r="V670" s="37"/>
      <c r="W670" s="38"/>
      <c r="X670" s="38"/>
      <c r="Y670" s="38"/>
      <c r="Z670" s="35"/>
      <c r="AA670" s="40"/>
      <c r="AB670" s="41"/>
      <c r="AC670" s="42"/>
      <c r="AD670" s="34"/>
      <c r="AE670" s="39"/>
      <c r="AF670" s="39"/>
      <c r="AG670" s="39"/>
      <c r="AH670" s="34"/>
      <c r="AI670" s="39"/>
      <c r="AJ670" s="39"/>
      <c r="AK670" s="43"/>
      <c r="AL670" s="38"/>
      <c r="AM670" s="40"/>
      <c r="AN670" s="40"/>
      <c r="AO670" s="40"/>
      <c r="AP670" s="40"/>
      <c r="AQ670" s="39"/>
      <c r="AR670" s="39"/>
      <c r="AS670" s="39"/>
      <c r="AT670" s="39"/>
      <c r="AU670" s="39"/>
    </row>
    <row r="671" spans="1:47" s="26" customFormat="1" ht="39" customHeight="1" x14ac:dyDescent="0.25">
      <c r="A671" s="65" t="e">
        <f>VLOOKUP(D671,'Active-Bldg List ref'!$A:$E,4,FALSE)</f>
        <v>#N/A</v>
      </c>
      <c r="B671" s="65" t="e">
        <f>VLOOKUP(D671,'Active-Bldg List ref'!$A:$E,5,FALSE)</f>
        <v>#N/A</v>
      </c>
      <c r="C671" s="65" t="e">
        <f>VLOOKUP(D671,'Active-Bldg List ref'!$A:$B,2,FALSE)</f>
        <v>#N/A</v>
      </c>
      <c r="D671" s="65" t="e">
        <f>INDEX('Active-Bldg List ref'!$A:$A,MATCH(R671,'Active-Bldg List ref'!$C:$C,0))</f>
        <v>#N/A</v>
      </c>
      <c r="E671" s="65" t="e">
        <f>INDEX('Equip Group &amp; Type ref'!D:D,MATCH(U671,'Equip Group &amp; Type ref'!E:E,0))</f>
        <v>#N/A</v>
      </c>
      <c r="F671" s="66" t="e">
        <f>INDEX('Equip Group &amp; Type ref'!F:F,MATCH(V671,'Equip Group &amp; Type ref'!G:G,0))</f>
        <v>#N/A</v>
      </c>
      <c r="G671" s="83"/>
      <c r="H671" s="69" t="e">
        <f>INDEX('Equip Group &amp; Type ref'!$F:$H,MATCH(F671,'Equip Group &amp; Type ref'!$F:$F,0),MATCH(A671,'Equip Group &amp; Type ref'!$2:$2,0))</f>
        <v>#N/A</v>
      </c>
      <c r="I671" s="70" t="e">
        <f>VLOOKUP(F671,'Equip Group &amp; Type ref'!F:H,6,FALSE)</f>
        <v>#N/A</v>
      </c>
      <c r="J671" s="71" t="e">
        <f>CONCATENATE(D671,":",VLOOKUP(F671,'Equip Group &amp; Type ref'!F:G,2,FALSE),":",$W671)</f>
        <v>#N/A</v>
      </c>
      <c r="K671" s="84" t="e">
        <f t="shared" si="24"/>
        <v>#N/A</v>
      </c>
      <c r="L671" s="70" t="e">
        <f>INDEX('MFR_List ref'!$A:$A,MATCH($Z671,'MFR_List ref'!$B:$B,0))</f>
        <v>#N/A</v>
      </c>
      <c r="M671" s="76" t="e">
        <f t="shared" si="25"/>
        <v>#N/A</v>
      </c>
      <c r="N671" s="78"/>
      <c r="O671" s="85"/>
      <c r="P671" s="86"/>
      <c r="Q671" s="74"/>
      <c r="R671" s="35"/>
      <c r="S671" s="36"/>
      <c r="T671" s="98"/>
      <c r="U671" s="37"/>
      <c r="V671" s="37"/>
      <c r="W671" s="38"/>
      <c r="X671" s="38"/>
      <c r="Y671" s="38"/>
      <c r="Z671" s="35"/>
      <c r="AA671" s="40"/>
      <c r="AB671" s="41"/>
      <c r="AC671" s="42"/>
      <c r="AD671" s="34"/>
      <c r="AE671" s="39"/>
      <c r="AF671" s="39"/>
      <c r="AG671" s="39"/>
      <c r="AH671" s="34"/>
      <c r="AI671" s="39"/>
      <c r="AJ671" s="39"/>
      <c r="AK671" s="43"/>
      <c r="AL671" s="38"/>
      <c r="AM671" s="40"/>
      <c r="AN671" s="40"/>
      <c r="AO671" s="40"/>
      <c r="AP671" s="40"/>
      <c r="AQ671" s="39"/>
      <c r="AR671" s="39"/>
      <c r="AS671" s="39"/>
      <c r="AT671" s="39"/>
      <c r="AU671" s="39"/>
    </row>
    <row r="672" spans="1:47" s="26" customFormat="1" ht="39" customHeight="1" x14ac:dyDescent="0.25">
      <c r="A672" s="65" t="e">
        <f>VLOOKUP(D672,'Active-Bldg List ref'!$A:$E,4,FALSE)</f>
        <v>#N/A</v>
      </c>
      <c r="B672" s="65" t="e">
        <f>VLOOKUP(D672,'Active-Bldg List ref'!$A:$E,5,FALSE)</f>
        <v>#N/A</v>
      </c>
      <c r="C672" s="65" t="e">
        <f>VLOOKUP(D672,'Active-Bldg List ref'!$A:$B,2,FALSE)</f>
        <v>#N/A</v>
      </c>
      <c r="D672" s="65" t="e">
        <f>INDEX('Active-Bldg List ref'!$A:$A,MATCH(R672,'Active-Bldg List ref'!$C:$C,0))</f>
        <v>#N/A</v>
      </c>
      <c r="E672" s="65" t="e">
        <f>INDEX('Equip Group &amp; Type ref'!D:D,MATCH(U672,'Equip Group &amp; Type ref'!E:E,0))</f>
        <v>#N/A</v>
      </c>
      <c r="F672" s="66" t="e">
        <f>INDEX('Equip Group &amp; Type ref'!F:F,MATCH(V672,'Equip Group &amp; Type ref'!G:G,0))</f>
        <v>#N/A</v>
      </c>
      <c r="G672" s="83"/>
      <c r="H672" s="69" t="e">
        <f>INDEX('Equip Group &amp; Type ref'!$F:$H,MATCH(F672,'Equip Group &amp; Type ref'!$F:$F,0),MATCH(A672,'Equip Group &amp; Type ref'!$2:$2,0))</f>
        <v>#N/A</v>
      </c>
      <c r="I672" s="70" t="e">
        <f>VLOOKUP(F672,'Equip Group &amp; Type ref'!F:H,6,FALSE)</f>
        <v>#N/A</v>
      </c>
      <c r="J672" s="71" t="e">
        <f>CONCATENATE(D672,":",VLOOKUP(F672,'Equip Group &amp; Type ref'!F:G,2,FALSE),":",$W672)</f>
        <v>#N/A</v>
      </c>
      <c r="K672" s="84" t="e">
        <f t="shared" si="24"/>
        <v>#N/A</v>
      </c>
      <c r="L672" s="70" t="e">
        <f>INDEX('MFR_List ref'!$A:$A,MATCH($Z672,'MFR_List ref'!$B:$B,0))</f>
        <v>#N/A</v>
      </c>
      <c r="M672" s="76" t="e">
        <f t="shared" si="25"/>
        <v>#N/A</v>
      </c>
      <c r="N672" s="78"/>
      <c r="O672" s="85"/>
      <c r="P672" s="86"/>
      <c r="Q672" s="74"/>
      <c r="R672" s="35"/>
      <c r="S672" s="36"/>
      <c r="T672" s="98"/>
      <c r="U672" s="37"/>
      <c r="V672" s="37"/>
      <c r="W672" s="38"/>
      <c r="X672" s="38"/>
      <c r="Y672" s="38"/>
      <c r="Z672" s="35"/>
      <c r="AA672" s="40"/>
      <c r="AB672" s="41"/>
      <c r="AC672" s="42"/>
      <c r="AD672" s="34"/>
      <c r="AE672" s="39"/>
      <c r="AF672" s="39"/>
      <c r="AG672" s="39"/>
      <c r="AH672" s="34"/>
      <c r="AI672" s="39"/>
      <c r="AJ672" s="39"/>
      <c r="AK672" s="43"/>
      <c r="AL672" s="38"/>
      <c r="AM672" s="40"/>
      <c r="AN672" s="40"/>
      <c r="AO672" s="40"/>
      <c r="AP672" s="40"/>
      <c r="AQ672" s="39"/>
      <c r="AR672" s="39"/>
      <c r="AS672" s="39"/>
      <c r="AT672" s="39"/>
      <c r="AU672" s="39"/>
    </row>
    <row r="673" spans="1:47" s="26" customFormat="1" ht="39" customHeight="1" x14ac:dyDescent="0.25">
      <c r="A673" s="65" t="e">
        <f>VLOOKUP(D673,'Active-Bldg List ref'!$A:$E,4,FALSE)</f>
        <v>#N/A</v>
      </c>
      <c r="B673" s="65" t="e">
        <f>VLOOKUP(D673,'Active-Bldg List ref'!$A:$E,5,FALSE)</f>
        <v>#N/A</v>
      </c>
      <c r="C673" s="65" t="e">
        <f>VLOOKUP(D673,'Active-Bldg List ref'!$A:$B,2,FALSE)</f>
        <v>#N/A</v>
      </c>
      <c r="D673" s="65" t="e">
        <f>INDEX('Active-Bldg List ref'!$A:$A,MATCH(R673,'Active-Bldg List ref'!$C:$C,0))</f>
        <v>#N/A</v>
      </c>
      <c r="E673" s="65" t="e">
        <f>INDEX('Equip Group &amp; Type ref'!D:D,MATCH(U673,'Equip Group &amp; Type ref'!E:E,0))</f>
        <v>#N/A</v>
      </c>
      <c r="F673" s="66" t="e">
        <f>INDEX('Equip Group &amp; Type ref'!F:F,MATCH(V673,'Equip Group &amp; Type ref'!G:G,0))</f>
        <v>#N/A</v>
      </c>
      <c r="G673" s="83"/>
      <c r="H673" s="69" t="e">
        <f>INDEX('Equip Group &amp; Type ref'!$F:$H,MATCH(F673,'Equip Group &amp; Type ref'!$F:$F,0),MATCH(A673,'Equip Group &amp; Type ref'!$2:$2,0))</f>
        <v>#N/A</v>
      </c>
      <c r="I673" s="70" t="e">
        <f>VLOOKUP(F673,'Equip Group &amp; Type ref'!F:H,6,FALSE)</f>
        <v>#N/A</v>
      </c>
      <c r="J673" s="71" t="e">
        <f>CONCATENATE(D673,":",VLOOKUP(F673,'Equip Group &amp; Type ref'!F:G,2,FALSE),":",$W673)</f>
        <v>#N/A</v>
      </c>
      <c r="K673" s="84" t="e">
        <f t="shared" si="24"/>
        <v>#N/A</v>
      </c>
      <c r="L673" s="70" t="e">
        <f>INDEX('MFR_List ref'!$A:$A,MATCH($Z673,'MFR_List ref'!$B:$B,0))</f>
        <v>#N/A</v>
      </c>
      <c r="M673" s="76" t="e">
        <f t="shared" si="25"/>
        <v>#N/A</v>
      </c>
      <c r="N673" s="78"/>
      <c r="O673" s="85"/>
      <c r="P673" s="86"/>
      <c r="Q673" s="74"/>
      <c r="R673" s="35"/>
      <c r="S673" s="36"/>
      <c r="T673" s="98"/>
      <c r="U673" s="37"/>
      <c r="V673" s="37"/>
      <c r="W673" s="38"/>
      <c r="X673" s="38"/>
      <c r="Y673" s="38"/>
      <c r="Z673" s="35"/>
      <c r="AA673" s="40"/>
      <c r="AB673" s="41"/>
      <c r="AC673" s="42"/>
      <c r="AD673" s="34"/>
      <c r="AE673" s="39"/>
      <c r="AF673" s="39"/>
      <c r="AG673" s="39"/>
      <c r="AH673" s="34"/>
      <c r="AI673" s="39"/>
      <c r="AJ673" s="39"/>
      <c r="AK673" s="43"/>
      <c r="AL673" s="38"/>
      <c r="AM673" s="40"/>
      <c r="AN673" s="40"/>
      <c r="AO673" s="40"/>
      <c r="AP673" s="40"/>
      <c r="AQ673" s="39"/>
      <c r="AR673" s="39"/>
      <c r="AS673" s="39"/>
      <c r="AT673" s="39"/>
      <c r="AU673" s="39"/>
    </row>
    <row r="674" spans="1:47" s="26" customFormat="1" ht="39" customHeight="1" x14ac:dyDescent="0.25">
      <c r="A674" s="65" t="e">
        <f>VLOOKUP(D674,'Active-Bldg List ref'!$A:$E,4,FALSE)</f>
        <v>#N/A</v>
      </c>
      <c r="B674" s="65" t="e">
        <f>VLOOKUP(D674,'Active-Bldg List ref'!$A:$E,5,FALSE)</f>
        <v>#N/A</v>
      </c>
      <c r="C674" s="65" t="e">
        <f>VLOOKUP(D674,'Active-Bldg List ref'!$A:$B,2,FALSE)</f>
        <v>#N/A</v>
      </c>
      <c r="D674" s="65" t="e">
        <f>INDEX('Active-Bldg List ref'!$A:$A,MATCH(R674,'Active-Bldg List ref'!$C:$C,0))</f>
        <v>#N/A</v>
      </c>
      <c r="E674" s="65" t="e">
        <f>INDEX('Equip Group &amp; Type ref'!D:D,MATCH(U674,'Equip Group &amp; Type ref'!E:E,0))</f>
        <v>#N/A</v>
      </c>
      <c r="F674" s="66" t="e">
        <f>INDEX('Equip Group &amp; Type ref'!F:F,MATCH(V674,'Equip Group &amp; Type ref'!G:G,0))</f>
        <v>#N/A</v>
      </c>
      <c r="G674" s="83"/>
      <c r="H674" s="69" t="e">
        <f>INDEX('Equip Group &amp; Type ref'!$F:$H,MATCH(F674,'Equip Group &amp; Type ref'!$F:$F,0),MATCH(A674,'Equip Group &amp; Type ref'!$2:$2,0))</f>
        <v>#N/A</v>
      </c>
      <c r="I674" s="70" t="e">
        <f>VLOOKUP(F674,'Equip Group &amp; Type ref'!F:H,6,FALSE)</f>
        <v>#N/A</v>
      </c>
      <c r="J674" s="71" t="e">
        <f>CONCATENATE(D674,":",VLOOKUP(F674,'Equip Group &amp; Type ref'!F:G,2,FALSE),":",$W674)</f>
        <v>#N/A</v>
      </c>
      <c r="K674" s="84" t="e">
        <f t="shared" si="24"/>
        <v>#N/A</v>
      </c>
      <c r="L674" s="70" t="e">
        <f>INDEX('MFR_List ref'!$A:$A,MATCH($Z674,'MFR_List ref'!$B:$B,0))</f>
        <v>#N/A</v>
      </c>
      <c r="M674" s="76" t="e">
        <f t="shared" si="25"/>
        <v>#N/A</v>
      </c>
      <c r="N674" s="78"/>
      <c r="O674" s="85"/>
      <c r="P674" s="86"/>
      <c r="Q674" s="74"/>
      <c r="R674" s="35"/>
      <c r="S674" s="36"/>
      <c r="T674" s="98"/>
      <c r="U674" s="37"/>
      <c r="V674" s="37"/>
      <c r="W674" s="38"/>
      <c r="X674" s="38"/>
      <c r="Y674" s="38"/>
      <c r="Z674" s="35"/>
      <c r="AA674" s="40"/>
      <c r="AB674" s="41"/>
      <c r="AC674" s="42"/>
      <c r="AD674" s="34"/>
      <c r="AE674" s="39"/>
      <c r="AF674" s="39"/>
      <c r="AG674" s="39"/>
      <c r="AH674" s="34"/>
      <c r="AI674" s="39"/>
      <c r="AJ674" s="39"/>
      <c r="AK674" s="43"/>
      <c r="AL674" s="38"/>
      <c r="AM674" s="40"/>
      <c r="AN674" s="40"/>
      <c r="AO674" s="40"/>
      <c r="AP674" s="40"/>
      <c r="AQ674" s="39"/>
      <c r="AR674" s="39"/>
      <c r="AS674" s="39"/>
      <c r="AT674" s="39"/>
      <c r="AU674" s="39"/>
    </row>
    <row r="675" spans="1:47" s="26" customFormat="1" ht="39" customHeight="1" x14ac:dyDescent="0.25">
      <c r="A675" s="65" t="e">
        <f>VLOOKUP(D675,'Active-Bldg List ref'!$A:$E,4,FALSE)</f>
        <v>#N/A</v>
      </c>
      <c r="B675" s="65" t="e">
        <f>VLOOKUP(D675,'Active-Bldg List ref'!$A:$E,5,FALSE)</f>
        <v>#N/A</v>
      </c>
      <c r="C675" s="65" t="e">
        <f>VLOOKUP(D675,'Active-Bldg List ref'!$A:$B,2,FALSE)</f>
        <v>#N/A</v>
      </c>
      <c r="D675" s="65" t="e">
        <f>INDEX('Active-Bldg List ref'!$A:$A,MATCH(R675,'Active-Bldg List ref'!$C:$C,0))</f>
        <v>#N/A</v>
      </c>
      <c r="E675" s="65" t="e">
        <f>INDEX('Equip Group &amp; Type ref'!D:D,MATCH(U675,'Equip Group &amp; Type ref'!E:E,0))</f>
        <v>#N/A</v>
      </c>
      <c r="F675" s="66" t="e">
        <f>INDEX('Equip Group &amp; Type ref'!F:F,MATCH(V675,'Equip Group &amp; Type ref'!G:G,0))</f>
        <v>#N/A</v>
      </c>
      <c r="G675" s="83"/>
      <c r="H675" s="69" t="e">
        <f>INDEX('Equip Group &amp; Type ref'!$F:$H,MATCH(F675,'Equip Group &amp; Type ref'!$F:$F,0),MATCH(A675,'Equip Group &amp; Type ref'!$2:$2,0))</f>
        <v>#N/A</v>
      </c>
      <c r="I675" s="70" t="e">
        <f>VLOOKUP(F675,'Equip Group &amp; Type ref'!F:H,6,FALSE)</f>
        <v>#N/A</v>
      </c>
      <c r="J675" s="71" t="e">
        <f>CONCATENATE(D675,":",VLOOKUP(F675,'Equip Group &amp; Type ref'!F:G,2,FALSE),":",$W675)</f>
        <v>#N/A</v>
      </c>
      <c r="K675" s="84" t="e">
        <f t="shared" si="24"/>
        <v>#N/A</v>
      </c>
      <c r="L675" s="70" t="e">
        <f>INDEX('MFR_List ref'!$A:$A,MATCH($Z675,'MFR_List ref'!$B:$B,0))</f>
        <v>#N/A</v>
      </c>
      <c r="M675" s="76" t="e">
        <f t="shared" si="25"/>
        <v>#N/A</v>
      </c>
      <c r="N675" s="78"/>
      <c r="O675" s="85"/>
      <c r="P675" s="86"/>
      <c r="Q675" s="74"/>
      <c r="R675" s="35"/>
      <c r="S675" s="36"/>
      <c r="T675" s="98"/>
      <c r="U675" s="37"/>
      <c r="V675" s="37"/>
      <c r="W675" s="38"/>
      <c r="X675" s="38"/>
      <c r="Y675" s="38"/>
      <c r="Z675" s="35"/>
      <c r="AA675" s="40"/>
      <c r="AB675" s="41"/>
      <c r="AC675" s="42"/>
      <c r="AD675" s="34"/>
      <c r="AE675" s="39"/>
      <c r="AF675" s="39"/>
      <c r="AG675" s="39"/>
      <c r="AH675" s="34"/>
      <c r="AI675" s="39"/>
      <c r="AJ675" s="39"/>
      <c r="AK675" s="43"/>
      <c r="AL675" s="38"/>
      <c r="AM675" s="40"/>
      <c r="AN675" s="40"/>
      <c r="AO675" s="40"/>
      <c r="AP675" s="40"/>
      <c r="AQ675" s="39"/>
      <c r="AR675" s="39"/>
      <c r="AS675" s="39"/>
      <c r="AT675" s="39"/>
      <c r="AU675" s="39"/>
    </row>
    <row r="676" spans="1:47" s="26" customFormat="1" ht="39" customHeight="1" x14ac:dyDescent="0.25">
      <c r="A676" s="65" t="e">
        <f>VLOOKUP(D676,'Active-Bldg List ref'!$A:$E,4,FALSE)</f>
        <v>#N/A</v>
      </c>
      <c r="B676" s="65" t="e">
        <f>VLOOKUP(D676,'Active-Bldg List ref'!$A:$E,5,FALSE)</f>
        <v>#N/A</v>
      </c>
      <c r="C676" s="65" t="e">
        <f>VLOOKUP(D676,'Active-Bldg List ref'!$A:$B,2,FALSE)</f>
        <v>#N/A</v>
      </c>
      <c r="D676" s="65" t="e">
        <f>INDEX('Active-Bldg List ref'!$A:$A,MATCH(R676,'Active-Bldg List ref'!$C:$C,0))</f>
        <v>#N/A</v>
      </c>
      <c r="E676" s="65" t="e">
        <f>INDEX('Equip Group &amp; Type ref'!D:D,MATCH(U676,'Equip Group &amp; Type ref'!E:E,0))</f>
        <v>#N/A</v>
      </c>
      <c r="F676" s="66" t="e">
        <f>INDEX('Equip Group &amp; Type ref'!F:F,MATCH(V676,'Equip Group &amp; Type ref'!G:G,0))</f>
        <v>#N/A</v>
      </c>
      <c r="G676" s="83"/>
      <c r="H676" s="69" t="e">
        <f>INDEX('Equip Group &amp; Type ref'!$F:$H,MATCH(F676,'Equip Group &amp; Type ref'!$F:$F,0),MATCH(A676,'Equip Group &amp; Type ref'!$2:$2,0))</f>
        <v>#N/A</v>
      </c>
      <c r="I676" s="70" t="e">
        <f>VLOOKUP(F676,'Equip Group &amp; Type ref'!F:H,6,FALSE)</f>
        <v>#N/A</v>
      </c>
      <c r="J676" s="71" t="e">
        <f>CONCATENATE(D676,":",VLOOKUP(F676,'Equip Group &amp; Type ref'!F:G,2,FALSE),":",$W676)</f>
        <v>#N/A</v>
      </c>
      <c r="K676" s="84" t="e">
        <f t="shared" si="24"/>
        <v>#N/A</v>
      </c>
      <c r="L676" s="70" t="e">
        <f>INDEX('MFR_List ref'!$A:$A,MATCH($Z676,'MFR_List ref'!$B:$B,0))</f>
        <v>#N/A</v>
      </c>
      <c r="M676" s="76" t="e">
        <f t="shared" si="25"/>
        <v>#N/A</v>
      </c>
      <c r="N676" s="78"/>
      <c r="O676" s="85"/>
      <c r="P676" s="86"/>
      <c r="Q676" s="74"/>
      <c r="R676" s="35"/>
      <c r="S676" s="36"/>
      <c r="T676" s="98"/>
      <c r="U676" s="37"/>
      <c r="V676" s="37"/>
      <c r="W676" s="38"/>
      <c r="X676" s="38"/>
      <c r="Y676" s="38"/>
      <c r="Z676" s="35"/>
      <c r="AA676" s="40"/>
      <c r="AB676" s="41"/>
      <c r="AC676" s="42"/>
      <c r="AD676" s="34"/>
      <c r="AE676" s="39"/>
      <c r="AF676" s="39"/>
      <c r="AG676" s="39"/>
      <c r="AH676" s="34"/>
      <c r="AI676" s="39"/>
      <c r="AJ676" s="39"/>
      <c r="AK676" s="43"/>
      <c r="AL676" s="38"/>
      <c r="AM676" s="40"/>
      <c r="AN676" s="40"/>
      <c r="AO676" s="40"/>
      <c r="AP676" s="40"/>
      <c r="AQ676" s="39"/>
      <c r="AR676" s="39"/>
      <c r="AS676" s="39"/>
      <c r="AT676" s="39"/>
      <c r="AU676" s="39"/>
    </row>
    <row r="677" spans="1:47" s="26" customFormat="1" ht="39" customHeight="1" x14ac:dyDescent="0.25">
      <c r="A677" s="65" t="e">
        <f>VLOOKUP(D677,'Active-Bldg List ref'!$A:$E,4,FALSE)</f>
        <v>#N/A</v>
      </c>
      <c r="B677" s="65" t="e">
        <f>VLOOKUP(D677,'Active-Bldg List ref'!$A:$E,5,FALSE)</f>
        <v>#N/A</v>
      </c>
      <c r="C677" s="65" t="e">
        <f>VLOOKUP(D677,'Active-Bldg List ref'!$A:$B,2,FALSE)</f>
        <v>#N/A</v>
      </c>
      <c r="D677" s="65" t="e">
        <f>INDEX('Active-Bldg List ref'!$A:$A,MATCH(R677,'Active-Bldg List ref'!$C:$C,0))</f>
        <v>#N/A</v>
      </c>
      <c r="E677" s="65" t="e">
        <f>INDEX('Equip Group &amp; Type ref'!D:D,MATCH(U677,'Equip Group &amp; Type ref'!E:E,0))</f>
        <v>#N/A</v>
      </c>
      <c r="F677" s="66" t="e">
        <f>INDEX('Equip Group &amp; Type ref'!F:F,MATCH(V677,'Equip Group &amp; Type ref'!G:G,0))</f>
        <v>#N/A</v>
      </c>
      <c r="G677" s="83"/>
      <c r="H677" s="69" t="e">
        <f>INDEX('Equip Group &amp; Type ref'!$F:$H,MATCH(F677,'Equip Group &amp; Type ref'!$F:$F,0),MATCH(A677,'Equip Group &amp; Type ref'!$2:$2,0))</f>
        <v>#N/A</v>
      </c>
      <c r="I677" s="70" t="e">
        <f>VLOOKUP(F677,'Equip Group &amp; Type ref'!F:H,6,FALSE)</f>
        <v>#N/A</v>
      </c>
      <c r="J677" s="71" t="e">
        <f>CONCATENATE(D677,":",VLOOKUP(F677,'Equip Group &amp; Type ref'!F:G,2,FALSE),":",$W677)</f>
        <v>#N/A</v>
      </c>
      <c r="K677" s="84" t="e">
        <f t="shared" si="24"/>
        <v>#N/A</v>
      </c>
      <c r="L677" s="70" t="e">
        <f>INDEX('MFR_List ref'!$A:$A,MATCH($Z677,'MFR_List ref'!$B:$B,0))</f>
        <v>#N/A</v>
      </c>
      <c r="M677" s="76" t="e">
        <f t="shared" si="25"/>
        <v>#N/A</v>
      </c>
      <c r="N677" s="78"/>
      <c r="O677" s="85"/>
      <c r="P677" s="86"/>
      <c r="Q677" s="74"/>
      <c r="R677" s="35"/>
      <c r="S677" s="36"/>
      <c r="T677" s="98"/>
      <c r="U677" s="37"/>
      <c r="V677" s="37"/>
      <c r="W677" s="38"/>
      <c r="X677" s="38"/>
      <c r="Y677" s="38"/>
      <c r="Z677" s="35"/>
      <c r="AA677" s="40"/>
      <c r="AB677" s="41"/>
      <c r="AC677" s="42"/>
      <c r="AD677" s="34"/>
      <c r="AE677" s="39"/>
      <c r="AF677" s="39"/>
      <c r="AG677" s="39"/>
      <c r="AH677" s="34"/>
      <c r="AI677" s="39"/>
      <c r="AJ677" s="39"/>
      <c r="AK677" s="43"/>
      <c r="AL677" s="38"/>
      <c r="AM677" s="40"/>
      <c r="AN677" s="40"/>
      <c r="AO677" s="40"/>
      <c r="AP677" s="40"/>
      <c r="AQ677" s="39"/>
      <c r="AR677" s="39"/>
      <c r="AS677" s="39"/>
      <c r="AT677" s="39"/>
      <c r="AU677" s="39"/>
    </row>
    <row r="678" spans="1:47" s="26" customFormat="1" ht="39" customHeight="1" x14ac:dyDescent="0.25">
      <c r="A678" s="65" t="e">
        <f>VLOOKUP(D678,'Active-Bldg List ref'!$A:$E,4,FALSE)</f>
        <v>#N/A</v>
      </c>
      <c r="B678" s="65" t="e">
        <f>VLOOKUP(D678,'Active-Bldg List ref'!$A:$E,5,FALSE)</f>
        <v>#N/A</v>
      </c>
      <c r="C678" s="65" t="e">
        <f>VLOOKUP(D678,'Active-Bldg List ref'!$A:$B,2,FALSE)</f>
        <v>#N/A</v>
      </c>
      <c r="D678" s="65" t="e">
        <f>INDEX('Active-Bldg List ref'!$A:$A,MATCH(R678,'Active-Bldg List ref'!$C:$C,0))</f>
        <v>#N/A</v>
      </c>
      <c r="E678" s="65" t="e">
        <f>INDEX('Equip Group &amp; Type ref'!D:D,MATCH(U678,'Equip Group &amp; Type ref'!E:E,0))</f>
        <v>#N/A</v>
      </c>
      <c r="F678" s="66" t="e">
        <f>INDEX('Equip Group &amp; Type ref'!F:F,MATCH(V678,'Equip Group &amp; Type ref'!G:G,0))</f>
        <v>#N/A</v>
      </c>
      <c r="G678" s="83"/>
      <c r="H678" s="69" t="e">
        <f>INDEX('Equip Group &amp; Type ref'!$F:$H,MATCH(F678,'Equip Group &amp; Type ref'!$F:$F,0),MATCH(A678,'Equip Group &amp; Type ref'!$2:$2,0))</f>
        <v>#N/A</v>
      </c>
      <c r="I678" s="70" t="e">
        <f>VLOOKUP(F678,'Equip Group &amp; Type ref'!F:H,6,FALSE)</f>
        <v>#N/A</v>
      </c>
      <c r="J678" s="71" t="e">
        <f>CONCATENATE(D678,":",VLOOKUP(F678,'Equip Group &amp; Type ref'!F:G,2,FALSE),":",$W678)</f>
        <v>#N/A</v>
      </c>
      <c r="K678" s="84" t="e">
        <f t="shared" si="24"/>
        <v>#N/A</v>
      </c>
      <c r="L678" s="70" t="e">
        <f>INDEX('MFR_List ref'!$A:$A,MATCH($Z678,'MFR_List ref'!$B:$B,0))</f>
        <v>#N/A</v>
      </c>
      <c r="M678" s="76" t="e">
        <f t="shared" si="25"/>
        <v>#N/A</v>
      </c>
      <c r="N678" s="78"/>
      <c r="O678" s="85"/>
      <c r="P678" s="86"/>
      <c r="Q678" s="74"/>
      <c r="R678" s="35"/>
      <c r="S678" s="36"/>
      <c r="T678" s="98"/>
      <c r="U678" s="37"/>
      <c r="V678" s="37"/>
      <c r="W678" s="38"/>
      <c r="X678" s="38"/>
      <c r="Y678" s="38"/>
      <c r="Z678" s="35"/>
      <c r="AA678" s="40"/>
      <c r="AB678" s="41"/>
      <c r="AC678" s="42"/>
      <c r="AD678" s="34"/>
      <c r="AE678" s="39"/>
      <c r="AF678" s="39"/>
      <c r="AG678" s="39"/>
      <c r="AH678" s="34"/>
      <c r="AI678" s="39"/>
      <c r="AJ678" s="39"/>
      <c r="AK678" s="43"/>
      <c r="AL678" s="38"/>
      <c r="AM678" s="40"/>
      <c r="AN678" s="40"/>
      <c r="AO678" s="40"/>
      <c r="AP678" s="40"/>
      <c r="AQ678" s="39"/>
      <c r="AR678" s="39"/>
      <c r="AS678" s="39"/>
      <c r="AT678" s="39"/>
      <c r="AU678" s="39"/>
    </row>
    <row r="679" spans="1:47" s="26" customFormat="1" ht="39" customHeight="1" x14ac:dyDescent="0.25">
      <c r="A679" s="65" t="e">
        <f>VLOOKUP(D679,'Active-Bldg List ref'!$A:$E,4,FALSE)</f>
        <v>#N/A</v>
      </c>
      <c r="B679" s="65" t="e">
        <f>VLOOKUP(D679,'Active-Bldg List ref'!$A:$E,5,FALSE)</f>
        <v>#N/A</v>
      </c>
      <c r="C679" s="65" t="e">
        <f>VLOOKUP(D679,'Active-Bldg List ref'!$A:$B,2,FALSE)</f>
        <v>#N/A</v>
      </c>
      <c r="D679" s="65" t="e">
        <f>INDEX('Active-Bldg List ref'!$A:$A,MATCH(R679,'Active-Bldg List ref'!$C:$C,0))</f>
        <v>#N/A</v>
      </c>
      <c r="E679" s="65" t="e">
        <f>INDEX('Equip Group &amp; Type ref'!D:D,MATCH(U679,'Equip Group &amp; Type ref'!E:E,0))</f>
        <v>#N/A</v>
      </c>
      <c r="F679" s="66" t="e">
        <f>INDEX('Equip Group &amp; Type ref'!F:F,MATCH(V679,'Equip Group &amp; Type ref'!G:G,0))</f>
        <v>#N/A</v>
      </c>
      <c r="G679" s="83"/>
      <c r="H679" s="69" t="e">
        <f>INDEX('Equip Group &amp; Type ref'!$F:$H,MATCH(F679,'Equip Group &amp; Type ref'!$F:$F,0),MATCH(A679,'Equip Group &amp; Type ref'!$2:$2,0))</f>
        <v>#N/A</v>
      </c>
      <c r="I679" s="70" t="e">
        <f>VLOOKUP(F679,'Equip Group &amp; Type ref'!F:H,6,FALSE)</f>
        <v>#N/A</v>
      </c>
      <c r="J679" s="71" t="e">
        <f>CONCATENATE(D679,":",VLOOKUP(F679,'Equip Group &amp; Type ref'!F:G,2,FALSE),":",$W679)</f>
        <v>#N/A</v>
      </c>
      <c r="K679" s="84" t="e">
        <f t="shared" si="24"/>
        <v>#N/A</v>
      </c>
      <c r="L679" s="70" t="e">
        <f>INDEX('MFR_List ref'!$A:$A,MATCH($Z679,'MFR_List ref'!$B:$B,0))</f>
        <v>#N/A</v>
      </c>
      <c r="M679" s="76" t="e">
        <f t="shared" si="25"/>
        <v>#N/A</v>
      </c>
      <c r="N679" s="78"/>
      <c r="O679" s="85"/>
      <c r="P679" s="86"/>
      <c r="Q679" s="74"/>
      <c r="R679" s="35"/>
      <c r="S679" s="36"/>
      <c r="T679" s="98"/>
      <c r="U679" s="37"/>
      <c r="V679" s="37"/>
      <c r="W679" s="38"/>
      <c r="X679" s="38"/>
      <c r="Y679" s="38"/>
      <c r="Z679" s="35"/>
      <c r="AA679" s="40"/>
      <c r="AB679" s="41"/>
      <c r="AC679" s="42"/>
      <c r="AD679" s="34"/>
      <c r="AE679" s="39"/>
      <c r="AF679" s="39"/>
      <c r="AG679" s="39"/>
      <c r="AH679" s="34"/>
      <c r="AI679" s="39"/>
      <c r="AJ679" s="39"/>
      <c r="AK679" s="43"/>
      <c r="AL679" s="38"/>
      <c r="AM679" s="40"/>
      <c r="AN679" s="40"/>
      <c r="AO679" s="40"/>
      <c r="AP679" s="40"/>
      <c r="AQ679" s="39"/>
      <c r="AR679" s="39"/>
      <c r="AS679" s="39"/>
      <c r="AT679" s="39"/>
      <c r="AU679" s="39"/>
    </row>
    <row r="680" spans="1:47" s="26" customFormat="1" ht="39" customHeight="1" x14ac:dyDescent="0.25">
      <c r="A680" s="65" t="e">
        <f>VLOOKUP(D680,'Active-Bldg List ref'!$A:$E,4,FALSE)</f>
        <v>#N/A</v>
      </c>
      <c r="B680" s="65" t="e">
        <f>VLOOKUP(D680,'Active-Bldg List ref'!$A:$E,5,FALSE)</f>
        <v>#N/A</v>
      </c>
      <c r="C680" s="65" t="e">
        <f>VLOOKUP(D680,'Active-Bldg List ref'!$A:$B,2,FALSE)</f>
        <v>#N/A</v>
      </c>
      <c r="D680" s="65" t="e">
        <f>INDEX('Active-Bldg List ref'!$A:$A,MATCH(R680,'Active-Bldg List ref'!$C:$C,0))</f>
        <v>#N/A</v>
      </c>
      <c r="E680" s="65" t="e">
        <f>INDEX('Equip Group &amp; Type ref'!D:D,MATCH(U680,'Equip Group &amp; Type ref'!E:E,0))</f>
        <v>#N/A</v>
      </c>
      <c r="F680" s="66" t="e">
        <f>INDEX('Equip Group &amp; Type ref'!F:F,MATCH(V680,'Equip Group &amp; Type ref'!G:G,0))</f>
        <v>#N/A</v>
      </c>
      <c r="G680" s="83"/>
      <c r="H680" s="69" t="e">
        <f>INDEX('Equip Group &amp; Type ref'!$F:$H,MATCH(F680,'Equip Group &amp; Type ref'!$F:$F,0),MATCH(A680,'Equip Group &amp; Type ref'!$2:$2,0))</f>
        <v>#N/A</v>
      </c>
      <c r="I680" s="70" t="e">
        <f>VLOOKUP(F680,'Equip Group &amp; Type ref'!F:H,6,FALSE)</f>
        <v>#N/A</v>
      </c>
      <c r="J680" s="71" t="e">
        <f>CONCATENATE(D680,":",VLOOKUP(F680,'Equip Group &amp; Type ref'!F:G,2,FALSE),":",$W680)</f>
        <v>#N/A</v>
      </c>
      <c r="K680" s="84" t="e">
        <f t="shared" si="24"/>
        <v>#N/A</v>
      </c>
      <c r="L680" s="70" t="e">
        <f>INDEX('MFR_List ref'!$A:$A,MATCH($Z680,'MFR_List ref'!$B:$B,0))</f>
        <v>#N/A</v>
      </c>
      <c r="M680" s="76" t="e">
        <f t="shared" si="25"/>
        <v>#N/A</v>
      </c>
      <c r="N680" s="78"/>
      <c r="O680" s="85"/>
      <c r="P680" s="86"/>
      <c r="Q680" s="74"/>
      <c r="R680" s="35"/>
      <c r="S680" s="36"/>
      <c r="T680" s="98"/>
      <c r="U680" s="37"/>
      <c r="V680" s="37"/>
      <c r="W680" s="38"/>
      <c r="X680" s="38"/>
      <c r="Y680" s="38"/>
      <c r="Z680" s="35"/>
      <c r="AA680" s="40"/>
      <c r="AB680" s="41"/>
      <c r="AC680" s="42"/>
      <c r="AD680" s="34"/>
      <c r="AE680" s="39"/>
      <c r="AF680" s="39"/>
      <c r="AG680" s="39"/>
      <c r="AH680" s="34"/>
      <c r="AI680" s="39"/>
      <c r="AJ680" s="39"/>
      <c r="AK680" s="43"/>
      <c r="AL680" s="38"/>
      <c r="AM680" s="40"/>
      <c r="AN680" s="40"/>
      <c r="AO680" s="40"/>
      <c r="AP680" s="40"/>
      <c r="AQ680" s="39"/>
      <c r="AR680" s="39"/>
      <c r="AS680" s="39"/>
      <c r="AT680" s="39"/>
      <c r="AU680" s="39"/>
    </row>
    <row r="681" spans="1:47" s="26" customFormat="1" ht="39" customHeight="1" x14ac:dyDescent="0.25">
      <c r="A681" s="65" t="e">
        <f>VLOOKUP(D681,'Active-Bldg List ref'!$A:$E,4,FALSE)</f>
        <v>#N/A</v>
      </c>
      <c r="B681" s="65" t="e">
        <f>VLOOKUP(D681,'Active-Bldg List ref'!$A:$E,5,FALSE)</f>
        <v>#N/A</v>
      </c>
      <c r="C681" s="65" t="e">
        <f>VLOOKUP(D681,'Active-Bldg List ref'!$A:$B,2,FALSE)</f>
        <v>#N/A</v>
      </c>
      <c r="D681" s="65" t="e">
        <f>INDEX('Active-Bldg List ref'!$A:$A,MATCH(R681,'Active-Bldg List ref'!$C:$C,0))</f>
        <v>#N/A</v>
      </c>
      <c r="E681" s="65" t="e">
        <f>INDEX('Equip Group &amp; Type ref'!D:D,MATCH(U681,'Equip Group &amp; Type ref'!E:E,0))</f>
        <v>#N/A</v>
      </c>
      <c r="F681" s="66" t="e">
        <f>INDEX('Equip Group &amp; Type ref'!F:F,MATCH(V681,'Equip Group &amp; Type ref'!G:G,0))</f>
        <v>#N/A</v>
      </c>
      <c r="G681" s="83"/>
      <c r="H681" s="69" t="e">
        <f>INDEX('Equip Group &amp; Type ref'!$F:$H,MATCH(F681,'Equip Group &amp; Type ref'!$F:$F,0),MATCH(A681,'Equip Group &amp; Type ref'!$2:$2,0))</f>
        <v>#N/A</v>
      </c>
      <c r="I681" s="70" t="e">
        <f>VLOOKUP(F681,'Equip Group &amp; Type ref'!F:H,6,FALSE)</f>
        <v>#N/A</v>
      </c>
      <c r="J681" s="71" t="e">
        <f>CONCATENATE(D681,":",VLOOKUP(F681,'Equip Group &amp; Type ref'!F:G,2,FALSE),":",$W681)</f>
        <v>#N/A</v>
      </c>
      <c r="K681" s="84" t="e">
        <f t="shared" si="24"/>
        <v>#N/A</v>
      </c>
      <c r="L681" s="70" t="e">
        <f>INDEX('MFR_List ref'!$A:$A,MATCH($Z681,'MFR_List ref'!$B:$B,0))</f>
        <v>#N/A</v>
      </c>
      <c r="M681" s="76" t="e">
        <f t="shared" si="25"/>
        <v>#N/A</v>
      </c>
      <c r="N681" s="78"/>
      <c r="O681" s="85"/>
      <c r="P681" s="86"/>
      <c r="Q681" s="74"/>
      <c r="R681" s="35"/>
      <c r="S681" s="36"/>
      <c r="T681" s="98"/>
      <c r="U681" s="37"/>
      <c r="V681" s="37"/>
      <c r="W681" s="38"/>
      <c r="X681" s="38"/>
      <c r="Y681" s="38"/>
      <c r="Z681" s="35"/>
      <c r="AA681" s="40"/>
      <c r="AB681" s="41"/>
      <c r="AC681" s="42"/>
      <c r="AD681" s="34"/>
      <c r="AE681" s="39"/>
      <c r="AF681" s="39"/>
      <c r="AG681" s="39"/>
      <c r="AH681" s="34"/>
      <c r="AI681" s="39"/>
      <c r="AJ681" s="39"/>
      <c r="AK681" s="43"/>
      <c r="AL681" s="38"/>
      <c r="AM681" s="40"/>
      <c r="AN681" s="40"/>
      <c r="AO681" s="40"/>
      <c r="AP681" s="40"/>
      <c r="AQ681" s="39"/>
      <c r="AR681" s="39"/>
      <c r="AS681" s="39"/>
      <c r="AT681" s="39"/>
      <c r="AU681" s="39"/>
    </row>
    <row r="682" spans="1:47" s="26" customFormat="1" ht="39" customHeight="1" x14ac:dyDescent="0.25">
      <c r="A682" s="65" t="e">
        <f>VLOOKUP(D682,'Active-Bldg List ref'!$A:$E,4,FALSE)</f>
        <v>#N/A</v>
      </c>
      <c r="B682" s="65" t="e">
        <f>VLOOKUP(D682,'Active-Bldg List ref'!$A:$E,5,FALSE)</f>
        <v>#N/A</v>
      </c>
      <c r="C682" s="65" t="e">
        <f>VLOOKUP(D682,'Active-Bldg List ref'!$A:$B,2,FALSE)</f>
        <v>#N/A</v>
      </c>
      <c r="D682" s="65" t="e">
        <f>INDEX('Active-Bldg List ref'!$A:$A,MATCH(R682,'Active-Bldg List ref'!$C:$C,0))</f>
        <v>#N/A</v>
      </c>
      <c r="E682" s="65" t="e">
        <f>INDEX('Equip Group &amp; Type ref'!D:D,MATCH(U682,'Equip Group &amp; Type ref'!E:E,0))</f>
        <v>#N/A</v>
      </c>
      <c r="F682" s="66" t="e">
        <f>INDEX('Equip Group &amp; Type ref'!F:F,MATCH(V682,'Equip Group &amp; Type ref'!G:G,0))</f>
        <v>#N/A</v>
      </c>
      <c r="G682" s="83"/>
      <c r="H682" s="69" t="e">
        <f>INDEX('Equip Group &amp; Type ref'!$F:$H,MATCH(F682,'Equip Group &amp; Type ref'!$F:$F,0),MATCH(A682,'Equip Group &amp; Type ref'!$2:$2,0))</f>
        <v>#N/A</v>
      </c>
      <c r="I682" s="70" t="e">
        <f>VLOOKUP(F682,'Equip Group &amp; Type ref'!F:H,6,FALSE)</f>
        <v>#N/A</v>
      </c>
      <c r="J682" s="71" t="e">
        <f>CONCATENATE(D682,":",VLOOKUP(F682,'Equip Group &amp; Type ref'!F:G,2,FALSE),":",$W682)</f>
        <v>#N/A</v>
      </c>
      <c r="K682" s="84" t="e">
        <f t="shared" si="24"/>
        <v>#N/A</v>
      </c>
      <c r="L682" s="70" t="e">
        <f>INDEX('MFR_List ref'!$A:$A,MATCH($Z682,'MFR_List ref'!$B:$B,0))</f>
        <v>#N/A</v>
      </c>
      <c r="M682" s="76" t="e">
        <f t="shared" si="25"/>
        <v>#N/A</v>
      </c>
      <c r="N682" s="78"/>
      <c r="O682" s="85"/>
      <c r="P682" s="86"/>
      <c r="Q682" s="74"/>
      <c r="R682" s="35"/>
      <c r="S682" s="36"/>
      <c r="T682" s="98"/>
      <c r="U682" s="37"/>
      <c r="V682" s="37"/>
      <c r="W682" s="38"/>
      <c r="X682" s="38"/>
      <c r="Y682" s="38"/>
      <c r="Z682" s="35"/>
      <c r="AA682" s="40"/>
      <c r="AB682" s="41"/>
      <c r="AC682" s="42"/>
      <c r="AD682" s="34"/>
      <c r="AE682" s="39"/>
      <c r="AF682" s="39"/>
      <c r="AG682" s="39"/>
      <c r="AH682" s="34"/>
      <c r="AI682" s="39"/>
      <c r="AJ682" s="39"/>
      <c r="AK682" s="43"/>
      <c r="AL682" s="38"/>
      <c r="AM682" s="40"/>
      <c r="AN682" s="40"/>
      <c r="AO682" s="40"/>
      <c r="AP682" s="40"/>
      <c r="AQ682" s="39"/>
      <c r="AR682" s="39"/>
      <c r="AS682" s="39"/>
      <c r="AT682" s="39"/>
      <c r="AU682" s="39"/>
    </row>
    <row r="683" spans="1:47" s="26" customFormat="1" ht="39" customHeight="1" x14ac:dyDescent="0.25">
      <c r="A683" s="65" t="e">
        <f>VLOOKUP(D683,'Active-Bldg List ref'!$A:$E,4,FALSE)</f>
        <v>#N/A</v>
      </c>
      <c r="B683" s="65" t="e">
        <f>VLOOKUP(D683,'Active-Bldg List ref'!$A:$E,5,FALSE)</f>
        <v>#N/A</v>
      </c>
      <c r="C683" s="65" t="e">
        <f>VLOOKUP(D683,'Active-Bldg List ref'!$A:$B,2,FALSE)</f>
        <v>#N/A</v>
      </c>
      <c r="D683" s="65" t="e">
        <f>INDEX('Active-Bldg List ref'!$A:$A,MATCH(R683,'Active-Bldg List ref'!$C:$C,0))</f>
        <v>#N/A</v>
      </c>
      <c r="E683" s="65" t="e">
        <f>INDEX('Equip Group &amp; Type ref'!D:D,MATCH(U683,'Equip Group &amp; Type ref'!E:E,0))</f>
        <v>#N/A</v>
      </c>
      <c r="F683" s="66" t="e">
        <f>INDEX('Equip Group &amp; Type ref'!F:F,MATCH(V683,'Equip Group &amp; Type ref'!G:G,0))</f>
        <v>#N/A</v>
      </c>
      <c r="G683" s="83"/>
      <c r="H683" s="69" t="e">
        <f>INDEX('Equip Group &amp; Type ref'!$F:$H,MATCH(F683,'Equip Group &amp; Type ref'!$F:$F,0),MATCH(A683,'Equip Group &amp; Type ref'!$2:$2,0))</f>
        <v>#N/A</v>
      </c>
      <c r="I683" s="70" t="e">
        <f>VLOOKUP(F683,'Equip Group &amp; Type ref'!F:H,6,FALSE)</f>
        <v>#N/A</v>
      </c>
      <c r="J683" s="71" t="e">
        <f>CONCATENATE(D683,":",VLOOKUP(F683,'Equip Group &amp; Type ref'!F:G,2,FALSE),":",$W683)</f>
        <v>#N/A</v>
      </c>
      <c r="K683" s="84" t="e">
        <f t="shared" si="24"/>
        <v>#N/A</v>
      </c>
      <c r="L683" s="70" t="e">
        <f>INDEX('MFR_List ref'!$A:$A,MATCH($Z683,'MFR_List ref'!$B:$B,0))</f>
        <v>#N/A</v>
      </c>
      <c r="M683" s="76" t="e">
        <f t="shared" si="25"/>
        <v>#N/A</v>
      </c>
      <c r="N683" s="78"/>
      <c r="O683" s="85"/>
      <c r="P683" s="86"/>
      <c r="Q683" s="74"/>
      <c r="R683" s="35"/>
      <c r="S683" s="36"/>
      <c r="T683" s="98"/>
      <c r="U683" s="37"/>
      <c r="V683" s="37"/>
      <c r="W683" s="38"/>
      <c r="X683" s="38"/>
      <c r="Y683" s="38"/>
      <c r="Z683" s="35"/>
      <c r="AA683" s="40"/>
      <c r="AB683" s="41"/>
      <c r="AC683" s="42"/>
      <c r="AD683" s="34"/>
      <c r="AE683" s="39"/>
      <c r="AF683" s="39"/>
      <c r="AG683" s="39"/>
      <c r="AH683" s="34"/>
      <c r="AI683" s="39"/>
      <c r="AJ683" s="39"/>
      <c r="AK683" s="43"/>
      <c r="AL683" s="38"/>
      <c r="AM683" s="40"/>
      <c r="AN683" s="40"/>
      <c r="AO683" s="40"/>
      <c r="AP683" s="40"/>
      <c r="AQ683" s="39"/>
      <c r="AR683" s="39"/>
      <c r="AS683" s="39"/>
      <c r="AT683" s="39"/>
      <c r="AU683" s="39"/>
    </row>
    <row r="684" spans="1:47" s="26" customFormat="1" ht="39" customHeight="1" x14ac:dyDescent="0.25">
      <c r="A684" s="65" t="e">
        <f>VLOOKUP(D684,'Active-Bldg List ref'!$A:$E,4,FALSE)</f>
        <v>#N/A</v>
      </c>
      <c r="B684" s="65" t="e">
        <f>VLOOKUP(D684,'Active-Bldg List ref'!$A:$E,5,FALSE)</f>
        <v>#N/A</v>
      </c>
      <c r="C684" s="65" t="e">
        <f>VLOOKUP(D684,'Active-Bldg List ref'!$A:$B,2,FALSE)</f>
        <v>#N/A</v>
      </c>
      <c r="D684" s="65" t="e">
        <f>INDEX('Active-Bldg List ref'!$A:$A,MATCH(R684,'Active-Bldg List ref'!$C:$C,0))</f>
        <v>#N/A</v>
      </c>
      <c r="E684" s="65" t="e">
        <f>INDEX('Equip Group &amp; Type ref'!D:D,MATCH(U684,'Equip Group &amp; Type ref'!E:E,0))</f>
        <v>#N/A</v>
      </c>
      <c r="F684" s="66" t="e">
        <f>INDEX('Equip Group &amp; Type ref'!F:F,MATCH(V684,'Equip Group &amp; Type ref'!G:G,0))</f>
        <v>#N/A</v>
      </c>
      <c r="G684" s="83"/>
      <c r="H684" s="69" t="e">
        <f>INDEX('Equip Group &amp; Type ref'!$F:$H,MATCH(F684,'Equip Group &amp; Type ref'!$F:$F,0),MATCH(A684,'Equip Group &amp; Type ref'!$2:$2,0))</f>
        <v>#N/A</v>
      </c>
      <c r="I684" s="70" t="e">
        <f>VLOOKUP(F684,'Equip Group &amp; Type ref'!F:H,6,FALSE)</f>
        <v>#N/A</v>
      </c>
      <c r="J684" s="71" t="e">
        <f>CONCATENATE(D684,":",VLOOKUP(F684,'Equip Group &amp; Type ref'!F:G,2,FALSE),":",$W684)</f>
        <v>#N/A</v>
      </c>
      <c r="K684" s="84" t="e">
        <f t="shared" si="24"/>
        <v>#N/A</v>
      </c>
      <c r="L684" s="70" t="e">
        <f>INDEX('MFR_List ref'!$A:$A,MATCH($Z684,'MFR_List ref'!$B:$B,0))</f>
        <v>#N/A</v>
      </c>
      <c r="M684" s="76" t="e">
        <f t="shared" si="25"/>
        <v>#N/A</v>
      </c>
      <c r="N684" s="78"/>
      <c r="O684" s="85"/>
      <c r="P684" s="86"/>
      <c r="Q684" s="74"/>
      <c r="R684" s="35"/>
      <c r="S684" s="36"/>
      <c r="T684" s="98"/>
      <c r="U684" s="37"/>
      <c r="V684" s="37"/>
      <c r="W684" s="38"/>
      <c r="X684" s="38"/>
      <c r="Y684" s="38"/>
      <c r="Z684" s="35"/>
      <c r="AA684" s="40"/>
      <c r="AB684" s="41"/>
      <c r="AC684" s="42"/>
      <c r="AD684" s="34"/>
      <c r="AE684" s="39"/>
      <c r="AF684" s="39"/>
      <c r="AG684" s="39"/>
      <c r="AH684" s="34"/>
      <c r="AI684" s="39"/>
      <c r="AJ684" s="39"/>
      <c r="AK684" s="43"/>
      <c r="AL684" s="38"/>
      <c r="AM684" s="40"/>
      <c r="AN684" s="40"/>
      <c r="AO684" s="40"/>
      <c r="AP684" s="40"/>
      <c r="AQ684" s="39"/>
      <c r="AR684" s="39"/>
      <c r="AS684" s="39"/>
      <c r="AT684" s="39"/>
      <c r="AU684" s="39"/>
    </row>
    <row r="685" spans="1:47" s="26" customFormat="1" ht="39" customHeight="1" x14ac:dyDescent="0.25">
      <c r="A685" s="65" t="e">
        <f>VLOOKUP(D685,'Active-Bldg List ref'!$A:$E,4,FALSE)</f>
        <v>#N/A</v>
      </c>
      <c r="B685" s="65" t="e">
        <f>VLOOKUP(D685,'Active-Bldg List ref'!$A:$E,5,FALSE)</f>
        <v>#N/A</v>
      </c>
      <c r="C685" s="65" t="e">
        <f>VLOOKUP(D685,'Active-Bldg List ref'!$A:$B,2,FALSE)</f>
        <v>#N/A</v>
      </c>
      <c r="D685" s="65" t="e">
        <f>INDEX('Active-Bldg List ref'!$A:$A,MATCH(R685,'Active-Bldg List ref'!$C:$C,0))</f>
        <v>#N/A</v>
      </c>
      <c r="E685" s="65" t="e">
        <f>INDEX('Equip Group &amp; Type ref'!D:D,MATCH(U685,'Equip Group &amp; Type ref'!E:E,0))</f>
        <v>#N/A</v>
      </c>
      <c r="F685" s="66" t="e">
        <f>INDEX('Equip Group &amp; Type ref'!F:F,MATCH(V685,'Equip Group &amp; Type ref'!G:G,0))</f>
        <v>#N/A</v>
      </c>
      <c r="G685" s="83"/>
      <c r="H685" s="69" t="e">
        <f>INDEX('Equip Group &amp; Type ref'!$F:$H,MATCH(F685,'Equip Group &amp; Type ref'!$F:$F,0),MATCH(A685,'Equip Group &amp; Type ref'!$2:$2,0))</f>
        <v>#N/A</v>
      </c>
      <c r="I685" s="70" t="e">
        <f>VLOOKUP(F685,'Equip Group &amp; Type ref'!F:H,6,FALSE)</f>
        <v>#N/A</v>
      </c>
      <c r="J685" s="71" t="e">
        <f>CONCATENATE(D685,":",VLOOKUP(F685,'Equip Group &amp; Type ref'!F:G,2,FALSE),":",$W685)</f>
        <v>#N/A</v>
      </c>
      <c r="K685" s="84" t="e">
        <f t="shared" si="24"/>
        <v>#N/A</v>
      </c>
      <c r="L685" s="70" t="e">
        <f>INDEX('MFR_List ref'!$A:$A,MATCH($Z685,'MFR_List ref'!$B:$B,0))</f>
        <v>#N/A</v>
      </c>
      <c r="M685" s="76" t="e">
        <f t="shared" si="25"/>
        <v>#N/A</v>
      </c>
      <c r="N685" s="78"/>
      <c r="O685" s="85"/>
      <c r="P685" s="86"/>
      <c r="Q685" s="74"/>
      <c r="R685" s="35"/>
      <c r="S685" s="36"/>
      <c r="T685" s="98"/>
      <c r="U685" s="37"/>
      <c r="V685" s="37"/>
      <c r="W685" s="38"/>
      <c r="X685" s="38"/>
      <c r="Y685" s="38"/>
      <c r="Z685" s="35"/>
      <c r="AA685" s="40"/>
      <c r="AB685" s="41"/>
      <c r="AC685" s="42"/>
      <c r="AD685" s="34"/>
      <c r="AE685" s="39"/>
      <c r="AF685" s="39"/>
      <c r="AG685" s="39"/>
      <c r="AH685" s="34"/>
      <c r="AI685" s="39"/>
      <c r="AJ685" s="39"/>
      <c r="AK685" s="43"/>
      <c r="AL685" s="38"/>
      <c r="AM685" s="40"/>
      <c r="AN685" s="40"/>
      <c r="AO685" s="40"/>
      <c r="AP685" s="40"/>
      <c r="AQ685" s="39"/>
      <c r="AR685" s="39"/>
      <c r="AS685" s="39"/>
      <c r="AT685" s="39"/>
      <c r="AU685" s="39"/>
    </row>
    <row r="686" spans="1:47" s="26" customFormat="1" ht="39" customHeight="1" x14ac:dyDescent="0.25">
      <c r="A686" s="65" t="e">
        <f>VLOOKUP(D686,'Active-Bldg List ref'!$A:$E,4,FALSE)</f>
        <v>#N/A</v>
      </c>
      <c r="B686" s="65" t="e">
        <f>VLOOKUP(D686,'Active-Bldg List ref'!$A:$E,5,FALSE)</f>
        <v>#N/A</v>
      </c>
      <c r="C686" s="65" t="e">
        <f>VLOOKUP(D686,'Active-Bldg List ref'!$A:$B,2,FALSE)</f>
        <v>#N/A</v>
      </c>
      <c r="D686" s="65" t="e">
        <f>INDEX('Active-Bldg List ref'!$A:$A,MATCH(R686,'Active-Bldg List ref'!$C:$C,0))</f>
        <v>#N/A</v>
      </c>
      <c r="E686" s="65" t="e">
        <f>INDEX('Equip Group &amp; Type ref'!D:D,MATCH(U686,'Equip Group &amp; Type ref'!E:E,0))</f>
        <v>#N/A</v>
      </c>
      <c r="F686" s="66" t="e">
        <f>INDEX('Equip Group &amp; Type ref'!F:F,MATCH(V686,'Equip Group &amp; Type ref'!G:G,0))</f>
        <v>#N/A</v>
      </c>
      <c r="G686" s="83"/>
      <c r="H686" s="69" t="e">
        <f>INDEX('Equip Group &amp; Type ref'!$F:$H,MATCH(F686,'Equip Group &amp; Type ref'!$F:$F,0),MATCH(A686,'Equip Group &amp; Type ref'!$2:$2,0))</f>
        <v>#N/A</v>
      </c>
      <c r="I686" s="70" t="e">
        <f>VLOOKUP(F686,'Equip Group &amp; Type ref'!F:H,6,FALSE)</f>
        <v>#N/A</v>
      </c>
      <c r="J686" s="71" t="e">
        <f>CONCATENATE(D686,":",VLOOKUP(F686,'Equip Group &amp; Type ref'!F:G,2,FALSE),":",$W686)</f>
        <v>#N/A</v>
      </c>
      <c r="K686" s="84" t="e">
        <f t="shared" si="24"/>
        <v>#N/A</v>
      </c>
      <c r="L686" s="70" t="e">
        <f>INDEX('MFR_List ref'!$A:$A,MATCH($Z686,'MFR_List ref'!$B:$B,0))</f>
        <v>#N/A</v>
      </c>
      <c r="M686" s="76" t="e">
        <f t="shared" si="25"/>
        <v>#N/A</v>
      </c>
      <c r="N686" s="78"/>
      <c r="O686" s="85"/>
      <c r="P686" s="86"/>
      <c r="Q686" s="74"/>
      <c r="R686" s="35"/>
      <c r="S686" s="36"/>
      <c r="T686" s="98"/>
      <c r="U686" s="37"/>
      <c r="V686" s="37"/>
      <c r="W686" s="38"/>
      <c r="X686" s="38"/>
      <c r="Y686" s="38"/>
      <c r="Z686" s="35"/>
      <c r="AA686" s="40"/>
      <c r="AB686" s="41"/>
      <c r="AC686" s="42"/>
      <c r="AD686" s="34"/>
      <c r="AE686" s="39"/>
      <c r="AF686" s="39"/>
      <c r="AG686" s="39"/>
      <c r="AH686" s="34"/>
      <c r="AI686" s="39"/>
      <c r="AJ686" s="39"/>
      <c r="AK686" s="43"/>
      <c r="AL686" s="38"/>
      <c r="AM686" s="40"/>
      <c r="AN686" s="40"/>
      <c r="AO686" s="40"/>
      <c r="AP686" s="40"/>
      <c r="AQ686" s="39"/>
      <c r="AR686" s="39"/>
      <c r="AS686" s="39"/>
      <c r="AT686" s="39"/>
      <c r="AU686" s="39"/>
    </row>
    <row r="687" spans="1:47" s="26" customFormat="1" ht="39" customHeight="1" x14ac:dyDescent="0.25">
      <c r="A687" s="65" t="e">
        <f>VLOOKUP(D687,'Active-Bldg List ref'!$A:$E,4,FALSE)</f>
        <v>#N/A</v>
      </c>
      <c r="B687" s="65" t="e">
        <f>VLOOKUP(D687,'Active-Bldg List ref'!$A:$E,5,FALSE)</f>
        <v>#N/A</v>
      </c>
      <c r="C687" s="65" t="e">
        <f>VLOOKUP(D687,'Active-Bldg List ref'!$A:$B,2,FALSE)</f>
        <v>#N/A</v>
      </c>
      <c r="D687" s="65" t="e">
        <f>INDEX('Active-Bldg List ref'!$A:$A,MATCH(R687,'Active-Bldg List ref'!$C:$C,0))</f>
        <v>#N/A</v>
      </c>
      <c r="E687" s="65" t="e">
        <f>INDEX('Equip Group &amp; Type ref'!D:D,MATCH(U687,'Equip Group &amp; Type ref'!E:E,0))</f>
        <v>#N/A</v>
      </c>
      <c r="F687" s="66" t="e">
        <f>INDEX('Equip Group &amp; Type ref'!F:F,MATCH(V687,'Equip Group &amp; Type ref'!G:G,0))</f>
        <v>#N/A</v>
      </c>
      <c r="G687" s="83"/>
      <c r="H687" s="69" t="e">
        <f>INDEX('Equip Group &amp; Type ref'!$F:$H,MATCH(F687,'Equip Group &amp; Type ref'!$F:$F,0),MATCH(A687,'Equip Group &amp; Type ref'!$2:$2,0))</f>
        <v>#N/A</v>
      </c>
      <c r="I687" s="70" t="e">
        <f>VLOOKUP(F687,'Equip Group &amp; Type ref'!F:H,6,FALSE)</f>
        <v>#N/A</v>
      </c>
      <c r="J687" s="71" t="e">
        <f>CONCATENATE(D687,":",VLOOKUP(F687,'Equip Group &amp; Type ref'!F:G,2,FALSE),":",$W687)</f>
        <v>#N/A</v>
      </c>
      <c r="K687" s="84" t="e">
        <f t="shared" si="24"/>
        <v>#N/A</v>
      </c>
      <c r="L687" s="70" t="e">
        <f>INDEX('MFR_List ref'!$A:$A,MATCH($Z687,'MFR_List ref'!$B:$B,0))</f>
        <v>#N/A</v>
      </c>
      <c r="M687" s="76" t="e">
        <f t="shared" si="25"/>
        <v>#N/A</v>
      </c>
      <c r="N687" s="78"/>
      <c r="O687" s="85"/>
      <c r="P687" s="86"/>
      <c r="Q687" s="74"/>
      <c r="R687" s="35"/>
      <c r="S687" s="36"/>
      <c r="T687" s="98"/>
      <c r="U687" s="37"/>
      <c r="V687" s="37"/>
      <c r="W687" s="38"/>
      <c r="X687" s="38"/>
      <c r="Y687" s="38"/>
      <c r="Z687" s="35"/>
      <c r="AA687" s="40"/>
      <c r="AB687" s="41"/>
      <c r="AC687" s="42"/>
      <c r="AD687" s="34"/>
      <c r="AE687" s="39"/>
      <c r="AF687" s="39"/>
      <c r="AG687" s="39"/>
      <c r="AH687" s="34"/>
      <c r="AI687" s="39"/>
      <c r="AJ687" s="39"/>
      <c r="AK687" s="43"/>
      <c r="AL687" s="38"/>
      <c r="AM687" s="40"/>
      <c r="AN687" s="40"/>
      <c r="AO687" s="40"/>
      <c r="AP687" s="40"/>
      <c r="AQ687" s="39"/>
      <c r="AR687" s="39"/>
      <c r="AS687" s="39"/>
      <c r="AT687" s="39"/>
      <c r="AU687" s="39"/>
    </row>
    <row r="688" spans="1:47" s="26" customFormat="1" ht="39" customHeight="1" x14ac:dyDescent="0.25">
      <c r="A688" s="65" t="e">
        <f>VLOOKUP(D688,'Active-Bldg List ref'!$A:$E,4,FALSE)</f>
        <v>#N/A</v>
      </c>
      <c r="B688" s="65" t="e">
        <f>VLOOKUP(D688,'Active-Bldg List ref'!$A:$E,5,FALSE)</f>
        <v>#N/A</v>
      </c>
      <c r="C688" s="65" t="e">
        <f>VLOOKUP(D688,'Active-Bldg List ref'!$A:$B,2,FALSE)</f>
        <v>#N/A</v>
      </c>
      <c r="D688" s="65" t="e">
        <f>INDEX('Active-Bldg List ref'!$A:$A,MATCH(R688,'Active-Bldg List ref'!$C:$C,0))</f>
        <v>#N/A</v>
      </c>
      <c r="E688" s="65" t="e">
        <f>INDEX('Equip Group &amp; Type ref'!D:D,MATCH(U688,'Equip Group &amp; Type ref'!E:E,0))</f>
        <v>#N/A</v>
      </c>
      <c r="F688" s="66" t="e">
        <f>INDEX('Equip Group &amp; Type ref'!F:F,MATCH(V688,'Equip Group &amp; Type ref'!G:G,0))</f>
        <v>#N/A</v>
      </c>
      <c r="G688" s="83"/>
      <c r="H688" s="69" t="e">
        <f>INDEX('Equip Group &amp; Type ref'!$F:$H,MATCH(F688,'Equip Group &amp; Type ref'!$F:$F,0),MATCH(A688,'Equip Group &amp; Type ref'!$2:$2,0))</f>
        <v>#N/A</v>
      </c>
      <c r="I688" s="70" t="e">
        <f>VLOOKUP(F688,'Equip Group &amp; Type ref'!F:H,6,FALSE)</f>
        <v>#N/A</v>
      </c>
      <c r="J688" s="71" t="e">
        <f>CONCATENATE(D688,":",VLOOKUP(F688,'Equip Group &amp; Type ref'!F:G,2,FALSE),":",$W688)</f>
        <v>#N/A</v>
      </c>
      <c r="K688" s="84" t="e">
        <f t="shared" si="24"/>
        <v>#N/A</v>
      </c>
      <c r="L688" s="70" t="e">
        <f>INDEX('MFR_List ref'!$A:$A,MATCH($Z688,'MFR_List ref'!$B:$B,0))</f>
        <v>#N/A</v>
      </c>
      <c r="M688" s="76" t="e">
        <f t="shared" si="25"/>
        <v>#N/A</v>
      </c>
      <c r="N688" s="78"/>
      <c r="O688" s="85"/>
      <c r="P688" s="86"/>
      <c r="Q688" s="74"/>
      <c r="R688" s="35"/>
      <c r="S688" s="36"/>
      <c r="T688" s="98"/>
      <c r="U688" s="37"/>
      <c r="V688" s="37"/>
      <c r="W688" s="38"/>
      <c r="X688" s="38"/>
      <c r="Y688" s="38"/>
      <c r="Z688" s="35"/>
      <c r="AA688" s="40"/>
      <c r="AB688" s="41"/>
      <c r="AC688" s="42"/>
      <c r="AD688" s="34"/>
      <c r="AE688" s="39"/>
      <c r="AF688" s="39"/>
      <c r="AG688" s="39"/>
      <c r="AH688" s="34"/>
      <c r="AI688" s="39"/>
      <c r="AJ688" s="39"/>
      <c r="AK688" s="43"/>
      <c r="AL688" s="38"/>
      <c r="AM688" s="40"/>
      <c r="AN688" s="40"/>
      <c r="AO688" s="40"/>
      <c r="AP688" s="40"/>
      <c r="AQ688" s="39"/>
      <c r="AR688" s="39"/>
      <c r="AS688" s="39"/>
      <c r="AT688" s="39"/>
      <c r="AU688" s="39"/>
    </row>
    <row r="689" spans="1:47" s="26" customFormat="1" ht="39" customHeight="1" x14ac:dyDescent="0.25">
      <c r="A689" s="65" t="e">
        <f>VLOOKUP(D689,'Active-Bldg List ref'!$A:$E,4,FALSE)</f>
        <v>#N/A</v>
      </c>
      <c r="B689" s="65" t="e">
        <f>VLOOKUP(D689,'Active-Bldg List ref'!$A:$E,5,FALSE)</f>
        <v>#N/A</v>
      </c>
      <c r="C689" s="65" t="e">
        <f>VLOOKUP(D689,'Active-Bldg List ref'!$A:$B,2,FALSE)</f>
        <v>#N/A</v>
      </c>
      <c r="D689" s="65" t="e">
        <f>INDEX('Active-Bldg List ref'!$A:$A,MATCH(R689,'Active-Bldg List ref'!$C:$C,0))</f>
        <v>#N/A</v>
      </c>
      <c r="E689" s="65" t="e">
        <f>INDEX('Equip Group &amp; Type ref'!D:D,MATCH(U689,'Equip Group &amp; Type ref'!E:E,0))</f>
        <v>#N/A</v>
      </c>
      <c r="F689" s="66" t="e">
        <f>INDEX('Equip Group &amp; Type ref'!F:F,MATCH(V689,'Equip Group &amp; Type ref'!G:G,0))</f>
        <v>#N/A</v>
      </c>
      <c r="G689" s="83"/>
      <c r="H689" s="69" t="e">
        <f>INDEX('Equip Group &amp; Type ref'!$F:$H,MATCH(F689,'Equip Group &amp; Type ref'!$F:$F,0),MATCH(A689,'Equip Group &amp; Type ref'!$2:$2,0))</f>
        <v>#N/A</v>
      </c>
      <c r="I689" s="70" t="e">
        <f>VLOOKUP(F689,'Equip Group &amp; Type ref'!F:H,6,FALSE)</f>
        <v>#N/A</v>
      </c>
      <c r="J689" s="71" t="e">
        <f>CONCATENATE(D689,":",VLOOKUP(F689,'Equip Group &amp; Type ref'!F:G,2,FALSE),":",$W689)</f>
        <v>#N/A</v>
      </c>
      <c r="K689" s="84" t="e">
        <f t="shared" si="24"/>
        <v>#N/A</v>
      </c>
      <c r="L689" s="70" t="e">
        <f>INDEX('MFR_List ref'!$A:$A,MATCH($Z689,'MFR_List ref'!$B:$B,0))</f>
        <v>#N/A</v>
      </c>
      <c r="M689" s="76" t="e">
        <f t="shared" si="25"/>
        <v>#N/A</v>
      </c>
      <c r="N689" s="78"/>
      <c r="O689" s="85"/>
      <c r="P689" s="86"/>
      <c r="Q689" s="74"/>
      <c r="R689" s="35"/>
      <c r="S689" s="36"/>
      <c r="T689" s="98"/>
      <c r="U689" s="37"/>
      <c r="V689" s="37"/>
      <c r="W689" s="38"/>
      <c r="X689" s="38"/>
      <c r="Y689" s="38"/>
      <c r="Z689" s="35"/>
      <c r="AA689" s="40"/>
      <c r="AB689" s="41"/>
      <c r="AC689" s="42"/>
      <c r="AD689" s="34"/>
      <c r="AE689" s="39"/>
      <c r="AF689" s="39"/>
      <c r="AG689" s="39"/>
      <c r="AH689" s="34"/>
      <c r="AI689" s="39"/>
      <c r="AJ689" s="39"/>
      <c r="AK689" s="43"/>
      <c r="AL689" s="38"/>
      <c r="AM689" s="40"/>
      <c r="AN689" s="40"/>
      <c r="AO689" s="40"/>
      <c r="AP689" s="40"/>
      <c r="AQ689" s="39"/>
      <c r="AR689" s="39"/>
      <c r="AS689" s="39"/>
      <c r="AT689" s="39"/>
      <c r="AU689" s="39"/>
    </row>
    <row r="690" spans="1:47" s="26" customFormat="1" ht="39" customHeight="1" x14ac:dyDescent="0.25">
      <c r="A690" s="65" t="e">
        <f>VLOOKUP(D690,'Active-Bldg List ref'!$A:$E,4,FALSE)</f>
        <v>#N/A</v>
      </c>
      <c r="B690" s="65" t="e">
        <f>VLOOKUP(D690,'Active-Bldg List ref'!$A:$E,5,FALSE)</f>
        <v>#N/A</v>
      </c>
      <c r="C690" s="65" t="e">
        <f>VLOOKUP(D690,'Active-Bldg List ref'!$A:$B,2,FALSE)</f>
        <v>#N/A</v>
      </c>
      <c r="D690" s="65" t="e">
        <f>INDEX('Active-Bldg List ref'!$A:$A,MATCH(R690,'Active-Bldg List ref'!$C:$C,0))</f>
        <v>#N/A</v>
      </c>
      <c r="E690" s="65" t="e">
        <f>INDEX('Equip Group &amp; Type ref'!D:D,MATCH(U690,'Equip Group &amp; Type ref'!E:E,0))</f>
        <v>#N/A</v>
      </c>
      <c r="F690" s="66" t="e">
        <f>INDEX('Equip Group &amp; Type ref'!F:F,MATCH(V690,'Equip Group &amp; Type ref'!G:G,0))</f>
        <v>#N/A</v>
      </c>
      <c r="G690" s="83"/>
      <c r="H690" s="69" t="e">
        <f>INDEX('Equip Group &amp; Type ref'!$F:$H,MATCH(F690,'Equip Group &amp; Type ref'!$F:$F,0),MATCH(A690,'Equip Group &amp; Type ref'!$2:$2,0))</f>
        <v>#N/A</v>
      </c>
      <c r="I690" s="70" t="e">
        <f>VLOOKUP(F690,'Equip Group &amp; Type ref'!F:H,6,FALSE)</f>
        <v>#N/A</v>
      </c>
      <c r="J690" s="71" t="e">
        <f>CONCATENATE(D690,":",VLOOKUP(F690,'Equip Group &amp; Type ref'!F:G,2,FALSE),":",$W690)</f>
        <v>#N/A</v>
      </c>
      <c r="K690" s="84" t="e">
        <f t="shared" si="24"/>
        <v>#N/A</v>
      </c>
      <c r="L690" s="70" t="e">
        <f>INDEX('MFR_List ref'!$A:$A,MATCH($Z690,'MFR_List ref'!$B:$B,0))</f>
        <v>#N/A</v>
      </c>
      <c r="M690" s="76" t="e">
        <f t="shared" si="25"/>
        <v>#N/A</v>
      </c>
      <c r="N690" s="78"/>
      <c r="O690" s="85"/>
      <c r="P690" s="86"/>
      <c r="Q690" s="74"/>
      <c r="R690" s="35"/>
      <c r="S690" s="36"/>
      <c r="T690" s="98"/>
      <c r="U690" s="37"/>
      <c r="V690" s="37"/>
      <c r="W690" s="38"/>
      <c r="X690" s="38"/>
      <c r="Y690" s="38"/>
      <c r="Z690" s="35"/>
      <c r="AA690" s="40"/>
      <c r="AB690" s="41"/>
      <c r="AC690" s="42"/>
      <c r="AD690" s="34"/>
      <c r="AE690" s="39"/>
      <c r="AF690" s="39"/>
      <c r="AG690" s="39"/>
      <c r="AH690" s="34"/>
      <c r="AI690" s="39"/>
      <c r="AJ690" s="39"/>
      <c r="AK690" s="43"/>
      <c r="AL690" s="38"/>
      <c r="AM690" s="40"/>
      <c r="AN690" s="40"/>
      <c r="AO690" s="40"/>
      <c r="AP690" s="40"/>
      <c r="AQ690" s="39"/>
      <c r="AR690" s="39"/>
      <c r="AS690" s="39"/>
      <c r="AT690" s="39"/>
      <c r="AU690" s="39"/>
    </row>
    <row r="691" spans="1:47" s="26" customFormat="1" ht="39" customHeight="1" x14ac:dyDescent="0.25">
      <c r="A691" s="65" t="e">
        <f>VLOOKUP(D691,'Active-Bldg List ref'!$A:$E,4,FALSE)</f>
        <v>#N/A</v>
      </c>
      <c r="B691" s="65" t="e">
        <f>VLOOKUP(D691,'Active-Bldg List ref'!$A:$E,5,FALSE)</f>
        <v>#N/A</v>
      </c>
      <c r="C691" s="65" t="e">
        <f>VLOOKUP(D691,'Active-Bldg List ref'!$A:$B,2,FALSE)</f>
        <v>#N/A</v>
      </c>
      <c r="D691" s="65" t="e">
        <f>INDEX('Active-Bldg List ref'!$A:$A,MATCH(R691,'Active-Bldg List ref'!$C:$C,0))</f>
        <v>#N/A</v>
      </c>
      <c r="E691" s="65" t="e">
        <f>INDEX('Equip Group &amp; Type ref'!D:D,MATCH(U691,'Equip Group &amp; Type ref'!E:E,0))</f>
        <v>#N/A</v>
      </c>
      <c r="F691" s="66" t="e">
        <f>INDEX('Equip Group &amp; Type ref'!F:F,MATCH(V691,'Equip Group &amp; Type ref'!G:G,0))</f>
        <v>#N/A</v>
      </c>
      <c r="G691" s="83"/>
      <c r="H691" s="69" t="e">
        <f>INDEX('Equip Group &amp; Type ref'!$F:$H,MATCH(F691,'Equip Group &amp; Type ref'!$F:$F,0),MATCH(A691,'Equip Group &amp; Type ref'!$2:$2,0))</f>
        <v>#N/A</v>
      </c>
      <c r="I691" s="70" t="e">
        <f>VLOOKUP(F691,'Equip Group &amp; Type ref'!F:H,6,FALSE)</f>
        <v>#N/A</v>
      </c>
      <c r="J691" s="71" t="e">
        <f>CONCATENATE(D691,":",VLOOKUP(F691,'Equip Group &amp; Type ref'!F:G,2,FALSE),":",$W691)</f>
        <v>#N/A</v>
      </c>
      <c r="K691" s="84" t="e">
        <f t="shared" si="24"/>
        <v>#N/A</v>
      </c>
      <c r="L691" s="70" t="e">
        <f>INDEX('MFR_List ref'!$A:$A,MATCH($Z691,'MFR_List ref'!$B:$B,0))</f>
        <v>#N/A</v>
      </c>
      <c r="M691" s="76" t="e">
        <f t="shared" si="25"/>
        <v>#N/A</v>
      </c>
      <c r="N691" s="78"/>
      <c r="O691" s="85"/>
      <c r="P691" s="86"/>
      <c r="Q691" s="74"/>
      <c r="R691" s="35"/>
      <c r="S691" s="36"/>
      <c r="T691" s="98"/>
      <c r="U691" s="37"/>
      <c r="V691" s="37"/>
      <c r="W691" s="38"/>
      <c r="X691" s="38"/>
      <c r="Y691" s="38"/>
      <c r="Z691" s="35"/>
      <c r="AA691" s="40"/>
      <c r="AB691" s="41"/>
      <c r="AC691" s="42"/>
      <c r="AD691" s="34"/>
      <c r="AE691" s="39"/>
      <c r="AF691" s="39"/>
      <c r="AG691" s="39"/>
      <c r="AH691" s="34"/>
      <c r="AI691" s="39"/>
      <c r="AJ691" s="39"/>
      <c r="AK691" s="43"/>
      <c r="AL691" s="38"/>
      <c r="AM691" s="40"/>
      <c r="AN691" s="40"/>
      <c r="AO691" s="40"/>
      <c r="AP691" s="40"/>
      <c r="AQ691" s="39"/>
      <c r="AR691" s="39"/>
      <c r="AS691" s="39"/>
      <c r="AT691" s="39"/>
      <c r="AU691" s="39"/>
    </row>
    <row r="692" spans="1:47" s="26" customFormat="1" ht="39" customHeight="1" x14ac:dyDescent="0.25">
      <c r="A692" s="65" t="e">
        <f>VLOOKUP(D692,'Active-Bldg List ref'!$A:$E,4,FALSE)</f>
        <v>#N/A</v>
      </c>
      <c r="B692" s="65" t="e">
        <f>VLOOKUP(D692,'Active-Bldg List ref'!$A:$E,5,FALSE)</f>
        <v>#N/A</v>
      </c>
      <c r="C692" s="65" t="e">
        <f>VLOOKUP(D692,'Active-Bldg List ref'!$A:$B,2,FALSE)</f>
        <v>#N/A</v>
      </c>
      <c r="D692" s="65" t="e">
        <f>INDEX('Active-Bldg List ref'!$A:$A,MATCH(R692,'Active-Bldg List ref'!$C:$C,0))</f>
        <v>#N/A</v>
      </c>
      <c r="E692" s="65" t="e">
        <f>INDEX('Equip Group &amp; Type ref'!D:D,MATCH(U692,'Equip Group &amp; Type ref'!E:E,0))</f>
        <v>#N/A</v>
      </c>
      <c r="F692" s="66" t="e">
        <f>INDEX('Equip Group &amp; Type ref'!F:F,MATCH(V692,'Equip Group &amp; Type ref'!G:G,0))</f>
        <v>#N/A</v>
      </c>
      <c r="G692" s="83"/>
      <c r="H692" s="69" t="e">
        <f>INDEX('Equip Group &amp; Type ref'!$F:$H,MATCH(F692,'Equip Group &amp; Type ref'!$F:$F,0),MATCH(A692,'Equip Group &amp; Type ref'!$2:$2,0))</f>
        <v>#N/A</v>
      </c>
      <c r="I692" s="70" t="e">
        <f>VLOOKUP(F692,'Equip Group &amp; Type ref'!F:H,6,FALSE)</f>
        <v>#N/A</v>
      </c>
      <c r="J692" s="71" t="e">
        <f>CONCATENATE(D692,":",VLOOKUP(F692,'Equip Group &amp; Type ref'!F:G,2,FALSE),":",$W692)</f>
        <v>#N/A</v>
      </c>
      <c r="K692" s="84" t="e">
        <f t="shared" si="24"/>
        <v>#N/A</v>
      </c>
      <c r="L692" s="70" t="e">
        <f>INDEX('MFR_List ref'!$A:$A,MATCH($Z692,'MFR_List ref'!$B:$B,0))</f>
        <v>#N/A</v>
      </c>
      <c r="M692" s="76" t="e">
        <f t="shared" si="25"/>
        <v>#N/A</v>
      </c>
      <c r="N692" s="78"/>
      <c r="O692" s="85"/>
      <c r="P692" s="86"/>
      <c r="Q692" s="74"/>
      <c r="R692" s="35"/>
      <c r="S692" s="36"/>
      <c r="T692" s="98"/>
      <c r="U692" s="37"/>
      <c r="V692" s="37"/>
      <c r="W692" s="38"/>
      <c r="X692" s="38"/>
      <c r="Y692" s="38"/>
      <c r="Z692" s="35"/>
      <c r="AA692" s="40"/>
      <c r="AB692" s="41"/>
      <c r="AC692" s="42"/>
      <c r="AD692" s="34"/>
      <c r="AE692" s="39"/>
      <c r="AF692" s="39"/>
      <c r="AG692" s="39"/>
      <c r="AH692" s="34"/>
      <c r="AI692" s="39"/>
      <c r="AJ692" s="39"/>
      <c r="AK692" s="43"/>
      <c r="AL692" s="38"/>
      <c r="AM692" s="40"/>
      <c r="AN692" s="40"/>
      <c r="AO692" s="40"/>
      <c r="AP692" s="40"/>
      <c r="AQ692" s="39"/>
      <c r="AR692" s="39"/>
      <c r="AS692" s="39"/>
      <c r="AT692" s="39"/>
      <c r="AU692" s="39"/>
    </row>
    <row r="693" spans="1:47" s="26" customFormat="1" ht="39" customHeight="1" x14ac:dyDescent="0.25">
      <c r="A693" s="65" t="e">
        <f>VLOOKUP(D693,'Active-Bldg List ref'!$A:$E,4,FALSE)</f>
        <v>#N/A</v>
      </c>
      <c r="B693" s="65" t="e">
        <f>VLOOKUP(D693,'Active-Bldg List ref'!$A:$E,5,FALSE)</f>
        <v>#N/A</v>
      </c>
      <c r="C693" s="65" t="e">
        <f>VLOOKUP(D693,'Active-Bldg List ref'!$A:$B,2,FALSE)</f>
        <v>#N/A</v>
      </c>
      <c r="D693" s="65" t="e">
        <f>INDEX('Active-Bldg List ref'!$A:$A,MATCH(R693,'Active-Bldg List ref'!$C:$C,0))</f>
        <v>#N/A</v>
      </c>
      <c r="E693" s="65" t="e">
        <f>INDEX('Equip Group &amp; Type ref'!D:D,MATCH(U693,'Equip Group &amp; Type ref'!E:E,0))</f>
        <v>#N/A</v>
      </c>
      <c r="F693" s="66" t="e">
        <f>INDEX('Equip Group &amp; Type ref'!F:F,MATCH(V693,'Equip Group &amp; Type ref'!G:G,0))</f>
        <v>#N/A</v>
      </c>
      <c r="G693" s="83"/>
      <c r="H693" s="69" t="e">
        <f>INDEX('Equip Group &amp; Type ref'!$F:$H,MATCH(F693,'Equip Group &amp; Type ref'!$F:$F,0),MATCH(A693,'Equip Group &amp; Type ref'!$2:$2,0))</f>
        <v>#N/A</v>
      </c>
      <c r="I693" s="70" t="e">
        <f>VLOOKUP(F693,'Equip Group &amp; Type ref'!F:H,6,FALSE)</f>
        <v>#N/A</v>
      </c>
      <c r="J693" s="71" t="e">
        <f>CONCATENATE(D693,":",VLOOKUP(F693,'Equip Group &amp; Type ref'!F:G,2,FALSE),":",$W693)</f>
        <v>#N/A</v>
      </c>
      <c r="K693" s="84" t="e">
        <f t="shared" si="24"/>
        <v>#N/A</v>
      </c>
      <c r="L693" s="70" t="e">
        <f>INDEX('MFR_List ref'!$A:$A,MATCH($Z693,'MFR_List ref'!$B:$B,0))</f>
        <v>#N/A</v>
      </c>
      <c r="M693" s="76" t="e">
        <f t="shared" si="25"/>
        <v>#N/A</v>
      </c>
      <c r="N693" s="78"/>
      <c r="O693" s="85"/>
      <c r="P693" s="86"/>
      <c r="Q693" s="74"/>
      <c r="R693" s="35"/>
      <c r="S693" s="36"/>
      <c r="T693" s="98"/>
      <c r="U693" s="37"/>
      <c r="V693" s="37"/>
      <c r="W693" s="38"/>
      <c r="X693" s="38"/>
      <c r="Y693" s="38"/>
      <c r="Z693" s="35"/>
      <c r="AA693" s="40"/>
      <c r="AB693" s="41"/>
      <c r="AC693" s="42"/>
      <c r="AD693" s="34"/>
      <c r="AE693" s="39"/>
      <c r="AF693" s="39"/>
      <c r="AG693" s="39"/>
      <c r="AH693" s="34"/>
      <c r="AI693" s="39"/>
      <c r="AJ693" s="39"/>
      <c r="AK693" s="43"/>
      <c r="AL693" s="38"/>
      <c r="AM693" s="40"/>
      <c r="AN693" s="40"/>
      <c r="AO693" s="40"/>
      <c r="AP693" s="40"/>
      <c r="AQ693" s="39"/>
      <c r="AR693" s="39"/>
      <c r="AS693" s="39"/>
      <c r="AT693" s="39"/>
      <c r="AU693" s="39"/>
    </row>
    <row r="694" spans="1:47" s="26" customFormat="1" ht="39" customHeight="1" x14ac:dyDescent="0.25">
      <c r="A694" s="65" t="e">
        <f>VLOOKUP(D694,'Active-Bldg List ref'!$A:$E,4,FALSE)</f>
        <v>#N/A</v>
      </c>
      <c r="B694" s="65" t="e">
        <f>VLOOKUP(D694,'Active-Bldg List ref'!$A:$E,5,FALSE)</f>
        <v>#N/A</v>
      </c>
      <c r="C694" s="65" t="e">
        <f>VLOOKUP(D694,'Active-Bldg List ref'!$A:$B,2,FALSE)</f>
        <v>#N/A</v>
      </c>
      <c r="D694" s="65" t="e">
        <f>INDEX('Active-Bldg List ref'!$A:$A,MATCH(R694,'Active-Bldg List ref'!$C:$C,0))</f>
        <v>#N/A</v>
      </c>
      <c r="E694" s="65" t="e">
        <f>INDEX('Equip Group &amp; Type ref'!D:D,MATCH(U694,'Equip Group &amp; Type ref'!E:E,0))</f>
        <v>#N/A</v>
      </c>
      <c r="F694" s="66" t="e">
        <f>INDEX('Equip Group &amp; Type ref'!F:F,MATCH(V694,'Equip Group &amp; Type ref'!G:G,0))</f>
        <v>#N/A</v>
      </c>
      <c r="G694" s="83"/>
      <c r="H694" s="69" t="e">
        <f>INDEX('Equip Group &amp; Type ref'!$F:$H,MATCH(F694,'Equip Group &amp; Type ref'!$F:$F,0),MATCH(A694,'Equip Group &amp; Type ref'!$2:$2,0))</f>
        <v>#N/A</v>
      </c>
      <c r="I694" s="70" t="e">
        <f>VLOOKUP(F694,'Equip Group &amp; Type ref'!F:H,6,FALSE)</f>
        <v>#N/A</v>
      </c>
      <c r="J694" s="71" t="e">
        <f>CONCATENATE(D694,":",VLOOKUP(F694,'Equip Group &amp; Type ref'!F:G,2,FALSE),":",$W694)</f>
        <v>#N/A</v>
      </c>
      <c r="K694" s="84" t="e">
        <f t="shared" si="24"/>
        <v>#N/A</v>
      </c>
      <c r="L694" s="70" t="e">
        <f>INDEX('MFR_List ref'!$A:$A,MATCH($Z694,'MFR_List ref'!$B:$B,0))</f>
        <v>#N/A</v>
      </c>
      <c r="M694" s="76" t="e">
        <f t="shared" si="25"/>
        <v>#N/A</v>
      </c>
      <c r="N694" s="78"/>
      <c r="O694" s="85"/>
      <c r="P694" s="86"/>
      <c r="Q694" s="74"/>
      <c r="R694" s="35"/>
      <c r="S694" s="36"/>
      <c r="T694" s="98"/>
      <c r="U694" s="37"/>
      <c r="V694" s="37"/>
      <c r="W694" s="38"/>
      <c r="X694" s="38"/>
      <c r="Y694" s="38"/>
      <c r="Z694" s="35"/>
      <c r="AA694" s="40"/>
      <c r="AB694" s="41"/>
      <c r="AC694" s="42"/>
      <c r="AD694" s="34"/>
      <c r="AE694" s="39"/>
      <c r="AF694" s="39"/>
      <c r="AG694" s="39"/>
      <c r="AH694" s="34"/>
      <c r="AI694" s="39"/>
      <c r="AJ694" s="39"/>
      <c r="AK694" s="43"/>
      <c r="AL694" s="38"/>
      <c r="AM694" s="40"/>
      <c r="AN694" s="40"/>
      <c r="AO694" s="40"/>
      <c r="AP694" s="40"/>
      <c r="AQ694" s="39"/>
      <c r="AR694" s="39"/>
      <c r="AS694" s="39"/>
      <c r="AT694" s="39"/>
      <c r="AU694" s="39"/>
    </row>
    <row r="695" spans="1:47" s="26" customFormat="1" ht="39" customHeight="1" x14ac:dyDescent="0.25">
      <c r="A695" s="65" t="e">
        <f>VLOOKUP(D695,'Active-Bldg List ref'!$A:$E,4,FALSE)</f>
        <v>#N/A</v>
      </c>
      <c r="B695" s="65" t="e">
        <f>VLOOKUP(D695,'Active-Bldg List ref'!$A:$E,5,FALSE)</f>
        <v>#N/A</v>
      </c>
      <c r="C695" s="65" t="e">
        <f>VLOOKUP(D695,'Active-Bldg List ref'!$A:$B,2,FALSE)</f>
        <v>#N/A</v>
      </c>
      <c r="D695" s="65" t="e">
        <f>INDEX('Active-Bldg List ref'!$A:$A,MATCH(R695,'Active-Bldg List ref'!$C:$C,0))</f>
        <v>#N/A</v>
      </c>
      <c r="E695" s="65" t="e">
        <f>INDEX('Equip Group &amp; Type ref'!D:D,MATCH(U695,'Equip Group &amp; Type ref'!E:E,0))</f>
        <v>#N/A</v>
      </c>
      <c r="F695" s="66" t="e">
        <f>INDEX('Equip Group &amp; Type ref'!F:F,MATCH(V695,'Equip Group &amp; Type ref'!G:G,0))</f>
        <v>#N/A</v>
      </c>
      <c r="G695" s="83"/>
      <c r="H695" s="69" t="e">
        <f>INDEX('Equip Group &amp; Type ref'!$F:$H,MATCH(F695,'Equip Group &amp; Type ref'!$F:$F,0),MATCH(A695,'Equip Group &amp; Type ref'!$2:$2,0))</f>
        <v>#N/A</v>
      </c>
      <c r="I695" s="70" t="e">
        <f>VLOOKUP(F695,'Equip Group &amp; Type ref'!F:H,6,FALSE)</f>
        <v>#N/A</v>
      </c>
      <c r="J695" s="71" t="e">
        <f>CONCATENATE(D695,":",VLOOKUP(F695,'Equip Group &amp; Type ref'!F:G,2,FALSE),":",$W695)</f>
        <v>#N/A</v>
      </c>
      <c r="K695" s="84" t="e">
        <f t="shared" si="24"/>
        <v>#N/A</v>
      </c>
      <c r="L695" s="70" t="e">
        <f>INDEX('MFR_List ref'!$A:$A,MATCH($Z695,'MFR_List ref'!$B:$B,0))</f>
        <v>#N/A</v>
      </c>
      <c r="M695" s="76" t="e">
        <f t="shared" si="25"/>
        <v>#N/A</v>
      </c>
      <c r="N695" s="78"/>
      <c r="O695" s="85"/>
      <c r="P695" s="86"/>
      <c r="Q695" s="74"/>
      <c r="R695" s="35"/>
      <c r="S695" s="36"/>
      <c r="T695" s="98"/>
      <c r="U695" s="37"/>
      <c r="V695" s="37"/>
      <c r="W695" s="38"/>
      <c r="X695" s="38"/>
      <c r="Y695" s="38"/>
      <c r="Z695" s="35"/>
      <c r="AA695" s="40"/>
      <c r="AB695" s="41"/>
      <c r="AC695" s="42"/>
      <c r="AD695" s="34"/>
      <c r="AE695" s="39"/>
      <c r="AF695" s="39"/>
      <c r="AG695" s="39"/>
      <c r="AH695" s="34"/>
      <c r="AI695" s="39"/>
      <c r="AJ695" s="39"/>
      <c r="AK695" s="43"/>
      <c r="AL695" s="38"/>
      <c r="AM695" s="40"/>
      <c r="AN695" s="40"/>
      <c r="AO695" s="40"/>
      <c r="AP695" s="40"/>
      <c r="AQ695" s="39"/>
      <c r="AR695" s="39"/>
      <c r="AS695" s="39"/>
      <c r="AT695" s="39"/>
      <c r="AU695" s="39"/>
    </row>
    <row r="696" spans="1:47" s="26" customFormat="1" ht="39" customHeight="1" x14ac:dyDescent="0.25">
      <c r="A696" s="65" t="e">
        <f>VLOOKUP(D696,'Active-Bldg List ref'!$A:$E,4,FALSE)</f>
        <v>#N/A</v>
      </c>
      <c r="B696" s="65" t="e">
        <f>VLOOKUP(D696,'Active-Bldg List ref'!$A:$E,5,FALSE)</f>
        <v>#N/A</v>
      </c>
      <c r="C696" s="65" t="e">
        <f>VLOOKUP(D696,'Active-Bldg List ref'!$A:$B,2,FALSE)</f>
        <v>#N/A</v>
      </c>
      <c r="D696" s="65" t="e">
        <f>INDEX('Active-Bldg List ref'!$A:$A,MATCH(R696,'Active-Bldg List ref'!$C:$C,0))</f>
        <v>#N/A</v>
      </c>
      <c r="E696" s="65" t="e">
        <f>INDEX('Equip Group &amp; Type ref'!D:D,MATCH(U696,'Equip Group &amp; Type ref'!E:E,0))</f>
        <v>#N/A</v>
      </c>
      <c r="F696" s="66" t="e">
        <f>INDEX('Equip Group &amp; Type ref'!F:F,MATCH(V696,'Equip Group &amp; Type ref'!G:G,0))</f>
        <v>#N/A</v>
      </c>
      <c r="G696" s="83"/>
      <c r="H696" s="69" t="e">
        <f>INDEX('Equip Group &amp; Type ref'!$F:$H,MATCH(F696,'Equip Group &amp; Type ref'!$F:$F,0),MATCH(A696,'Equip Group &amp; Type ref'!$2:$2,0))</f>
        <v>#N/A</v>
      </c>
      <c r="I696" s="70" t="e">
        <f>VLOOKUP(F696,'Equip Group &amp; Type ref'!F:H,6,FALSE)</f>
        <v>#N/A</v>
      </c>
      <c r="J696" s="71" t="e">
        <f>CONCATENATE(D696,":",VLOOKUP(F696,'Equip Group &amp; Type ref'!F:G,2,FALSE),":",$W696)</f>
        <v>#N/A</v>
      </c>
      <c r="K696" s="84" t="e">
        <f t="shared" si="24"/>
        <v>#N/A</v>
      </c>
      <c r="L696" s="70" t="e">
        <f>INDEX('MFR_List ref'!$A:$A,MATCH($Z696,'MFR_List ref'!$B:$B,0))</f>
        <v>#N/A</v>
      </c>
      <c r="M696" s="76" t="e">
        <f t="shared" si="25"/>
        <v>#N/A</v>
      </c>
      <c r="N696" s="78"/>
      <c r="O696" s="85"/>
      <c r="P696" s="86"/>
      <c r="Q696" s="74"/>
      <c r="R696" s="35"/>
      <c r="S696" s="36"/>
      <c r="T696" s="98"/>
      <c r="U696" s="37"/>
      <c r="V696" s="37"/>
      <c r="W696" s="38"/>
      <c r="X696" s="38"/>
      <c r="Y696" s="38"/>
      <c r="Z696" s="35"/>
      <c r="AA696" s="40"/>
      <c r="AB696" s="41"/>
      <c r="AC696" s="42"/>
      <c r="AD696" s="34"/>
      <c r="AE696" s="39"/>
      <c r="AF696" s="39"/>
      <c r="AG696" s="39"/>
      <c r="AH696" s="34"/>
      <c r="AI696" s="39"/>
      <c r="AJ696" s="39"/>
      <c r="AK696" s="43"/>
      <c r="AL696" s="38"/>
      <c r="AM696" s="40"/>
      <c r="AN696" s="40"/>
      <c r="AO696" s="40"/>
      <c r="AP696" s="40"/>
      <c r="AQ696" s="39"/>
      <c r="AR696" s="39"/>
      <c r="AS696" s="39"/>
      <c r="AT696" s="39"/>
      <c r="AU696" s="39"/>
    </row>
    <row r="697" spans="1:47" s="26" customFormat="1" ht="39" customHeight="1" x14ac:dyDescent="0.25">
      <c r="A697" s="65" t="e">
        <f>VLOOKUP(D697,'Active-Bldg List ref'!$A:$E,4,FALSE)</f>
        <v>#N/A</v>
      </c>
      <c r="B697" s="65" t="e">
        <f>VLOOKUP(D697,'Active-Bldg List ref'!$A:$E,5,FALSE)</f>
        <v>#N/A</v>
      </c>
      <c r="C697" s="65" t="e">
        <f>VLOOKUP(D697,'Active-Bldg List ref'!$A:$B,2,FALSE)</f>
        <v>#N/A</v>
      </c>
      <c r="D697" s="65" t="e">
        <f>INDEX('Active-Bldg List ref'!$A:$A,MATCH(R697,'Active-Bldg List ref'!$C:$C,0))</f>
        <v>#N/A</v>
      </c>
      <c r="E697" s="65" t="e">
        <f>INDEX('Equip Group &amp; Type ref'!D:D,MATCH(U697,'Equip Group &amp; Type ref'!E:E,0))</f>
        <v>#N/A</v>
      </c>
      <c r="F697" s="66" t="e">
        <f>INDEX('Equip Group &amp; Type ref'!F:F,MATCH(V697,'Equip Group &amp; Type ref'!G:G,0))</f>
        <v>#N/A</v>
      </c>
      <c r="G697" s="83"/>
      <c r="H697" s="69" t="e">
        <f>INDEX('Equip Group &amp; Type ref'!$F:$H,MATCH(F697,'Equip Group &amp; Type ref'!$F:$F,0),MATCH(A697,'Equip Group &amp; Type ref'!$2:$2,0))</f>
        <v>#N/A</v>
      </c>
      <c r="I697" s="70" t="e">
        <f>VLOOKUP(F697,'Equip Group &amp; Type ref'!F:H,6,FALSE)</f>
        <v>#N/A</v>
      </c>
      <c r="J697" s="71" t="e">
        <f>CONCATENATE(D697,":",VLOOKUP(F697,'Equip Group &amp; Type ref'!F:G,2,FALSE),":",$W697)</f>
        <v>#N/A</v>
      </c>
      <c r="K697" s="84" t="e">
        <f t="shared" si="24"/>
        <v>#N/A</v>
      </c>
      <c r="L697" s="70" t="e">
        <f>INDEX('MFR_List ref'!$A:$A,MATCH($Z697,'MFR_List ref'!$B:$B,0))</f>
        <v>#N/A</v>
      </c>
      <c r="M697" s="76" t="e">
        <f t="shared" si="25"/>
        <v>#N/A</v>
      </c>
      <c r="N697" s="78"/>
      <c r="O697" s="85"/>
      <c r="P697" s="86"/>
      <c r="Q697" s="74"/>
      <c r="R697" s="35"/>
      <c r="S697" s="36"/>
      <c r="T697" s="98"/>
      <c r="U697" s="37"/>
      <c r="V697" s="37"/>
      <c r="W697" s="38"/>
      <c r="X697" s="38"/>
      <c r="Y697" s="38"/>
      <c r="Z697" s="35"/>
      <c r="AA697" s="40"/>
      <c r="AB697" s="41"/>
      <c r="AC697" s="42"/>
      <c r="AD697" s="34"/>
      <c r="AE697" s="39"/>
      <c r="AF697" s="39"/>
      <c r="AG697" s="39"/>
      <c r="AH697" s="34"/>
      <c r="AI697" s="39"/>
      <c r="AJ697" s="39"/>
      <c r="AK697" s="43"/>
      <c r="AL697" s="38"/>
      <c r="AM697" s="40"/>
      <c r="AN697" s="40"/>
      <c r="AO697" s="40"/>
      <c r="AP697" s="40"/>
      <c r="AQ697" s="39"/>
      <c r="AR697" s="39"/>
      <c r="AS697" s="39"/>
      <c r="AT697" s="39"/>
      <c r="AU697" s="39"/>
    </row>
    <row r="698" spans="1:47" s="26" customFormat="1" ht="39" customHeight="1" x14ac:dyDescent="0.25">
      <c r="A698" s="65" t="e">
        <f>VLOOKUP(D698,'Active-Bldg List ref'!$A:$E,4,FALSE)</f>
        <v>#N/A</v>
      </c>
      <c r="B698" s="65" t="e">
        <f>VLOOKUP(D698,'Active-Bldg List ref'!$A:$E,5,FALSE)</f>
        <v>#N/A</v>
      </c>
      <c r="C698" s="65" t="e">
        <f>VLOOKUP(D698,'Active-Bldg List ref'!$A:$B,2,FALSE)</f>
        <v>#N/A</v>
      </c>
      <c r="D698" s="65" t="e">
        <f>INDEX('Active-Bldg List ref'!$A:$A,MATCH(R698,'Active-Bldg List ref'!$C:$C,0))</f>
        <v>#N/A</v>
      </c>
      <c r="E698" s="65" t="e">
        <f>INDEX('Equip Group &amp; Type ref'!D:D,MATCH(U698,'Equip Group &amp; Type ref'!E:E,0))</f>
        <v>#N/A</v>
      </c>
      <c r="F698" s="66" t="e">
        <f>INDEX('Equip Group &amp; Type ref'!F:F,MATCH(V698,'Equip Group &amp; Type ref'!G:G,0))</f>
        <v>#N/A</v>
      </c>
      <c r="G698" s="83"/>
      <c r="H698" s="69" t="e">
        <f>INDEX('Equip Group &amp; Type ref'!$F:$H,MATCH(F698,'Equip Group &amp; Type ref'!$F:$F,0),MATCH(A698,'Equip Group &amp; Type ref'!$2:$2,0))</f>
        <v>#N/A</v>
      </c>
      <c r="I698" s="70" t="e">
        <f>VLOOKUP(F698,'Equip Group &amp; Type ref'!F:H,6,FALSE)</f>
        <v>#N/A</v>
      </c>
      <c r="J698" s="71" t="e">
        <f>CONCATENATE(D698,":",VLOOKUP(F698,'Equip Group &amp; Type ref'!F:G,2,FALSE),":",$W698)</f>
        <v>#N/A</v>
      </c>
      <c r="K698" s="84" t="e">
        <f t="shared" si="24"/>
        <v>#N/A</v>
      </c>
      <c r="L698" s="70" t="e">
        <f>INDEX('MFR_List ref'!$A:$A,MATCH($Z698,'MFR_List ref'!$B:$B,0))</f>
        <v>#N/A</v>
      </c>
      <c r="M698" s="76" t="e">
        <f t="shared" si="25"/>
        <v>#N/A</v>
      </c>
      <c r="N698" s="78"/>
      <c r="O698" s="85"/>
      <c r="P698" s="86"/>
      <c r="Q698" s="74"/>
      <c r="R698" s="35"/>
      <c r="S698" s="36"/>
      <c r="T698" s="98"/>
      <c r="U698" s="37"/>
      <c r="V698" s="37"/>
      <c r="W698" s="38"/>
      <c r="X698" s="38"/>
      <c r="Y698" s="38"/>
      <c r="Z698" s="35"/>
      <c r="AA698" s="40"/>
      <c r="AB698" s="41"/>
      <c r="AC698" s="42"/>
      <c r="AD698" s="34"/>
      <c r="AE698" s="39"/>
      <c r="AF698" s="39"/>
      <c r="AG698" s="39"/>
      <c r="AH698" s="34"/>
      <c r="AI698" s="39"/>
      <c r="AJ698" s="39"/>
      <c r="AK698" s="43"/>
      <c r="AL698" s="38"/>
      <c r="AM698" s="40"/>
      <c r="AN698" s="40"/>
      <c r="AO698" s="40"/>
      <c r="AP698" s="40"/>
      <c r="AQ698" s="39"/>
      <c r="AR698" s="39"/>
      <c r="AS698" s="39"/>
      <c r="AT698" s="39"/>
      <c r="AU698" s="39"/>
    </row>
    <row r="699" spans="1:47" s="26" customFormat="1" ht="39" customHeight="1" x14ac:dyDescent="0.25">
      <c r="A699" s="65" t="e">
        <f>VLOOKUP(D699,'Active-Bldg List ref'!$A:$E,4,FALSE)</f>
        <v>#N/A</v>
      </c>
      <c r="B699" s="65" t="e">
        <f>VLOOKUP(D699,'Active-Bldg List ref'!$A:$E,5,FALSE)</f>
        <v>#N/A</v>
      </c>
      <c r="C699" s="65" t="e">
        <f>VLOOKUP(D699,'Active-Bldg List ref'!$A:$B,2,FALSE)</f>
        <v>#N/A</v>
      </c>
      <c r="D699" s="65" t="e">
        <f>INDEX('Active-Bldg List ref'!$A:$A,MATCH(R699,'Active-Bldg List ref'!$C:$C,0))</f>
        <v>#N/A</v>
      </c>
      <c r="E699" s="65" t="e">
        <f>INDEX('Equip Group &amp; Type ref'!D:D,MATCH(U699,'Equip Group &amp; Type ref'!E:E,0))</f>
        <v>#N/A</v>
      </c>
      <c r="F699" s="66" t="e">
        <f>INDEX('Equip Group &amp; Type ref'!F:F,MATCH(V699,'Equip Group &amp; Type ref'!G:G,0))</f>
        <v>#N/A</v>
      </c>
      <c r="G699" s="83"/>
      <c r="H699" s="69" t="e">
        <f>INDEX('Equip Group &amp; Type ref'!$F:$H,MATCH(F699,'Equip Group &amp; Type ref'!$F:$F,0),MATCH(A699,'Equip Group &amp; Type ref'!$2:$2,0))</f>
        <v>#N/A</v>
      </c>
      <c r="I699" s="70" t="e">
        <f>VLOOKUP(F699,'Equip Group &amp; Type ref'!F:H,6,FALSE)</f>
        <v>#N/A</v>
      </c>
      <c r="J699" s="71" t="e">
        <f>CONCATENATE(D699,":",VLOOKUP(F699,'Equip Group &amp; Type ref'!F:G,2,FALSE),":",$W699)</f>
        <v>#N/A</v>
      </c>
      <c r="K699" s="84" t="e">
        <f t="shared" si="24"/>
        <v>#N/A</v>
      </c>
      <c r="L699" s="70" t="e">
        <f>INDEX('MFR_List ref'!$A:$A,MATCH($Z699,'MFR_List ref'!$B:$B,0))</f>
        <v>#N/A</v>
      </c>
      <c r="M699" s="76" t="e">
        <f t="shared" si="25"/>
        <v>#N/A</v>
      </c>
      <c r="N699" s="78"/>
      <c r="O699" s="85"/>
      <c r="P699" s="86"/>
      <c r="Q699" s="74"/>
      <c r="R699" s="35"/>
      <c r="S699" s="36"/>
      <c r="T699" s="98"/>
      <c r="U699" s="37"/>
      <c r="V699" s="37"/>
      <c r="W699" s="38"/>
      <c r="X699" s="38"/>
      <c r="Y699" s="38"/>
      <c r="Z699" s="35"/>
      <c r="AA699" s="40"/>
      <c r="AB699" s="41"/>
      <c r="AC699" s="42"/>
      <c r="AD699" s="34"/>
      <c r="AE699" s="39"/>
      <c r="AF699" s="39"/>
      <c r="AG699" s="39"/>
      <c r="AH699" s="34"/>
      <c r="AI699" s="39"/>
      <c r="AJ699" s="39"/>
      <c r="AK699" s="43"/>
      <c r="AL699" s="38"/>
      <c r="AM699" s="40"/>
      <c r="AN699" s="40"/>
      <c r="AO699" s="40"/>
      <c r="AP699" s="40"/>
      <c r="AQ699" s="39"/>
      <c r="AR699" s="39"/>
      <c r="AS699" s="39"/>
      <c r="AT699" s="39"/>
      <c r="AU699" s="39"/>
    </row>
    <row r="700" spans="1:47" s="26" customFormat="1" ht="39" customHeight="1" x14ac:dyDescent="0.25">
      <c r="A700" s="65" t="e">
        <f>VLOOKUP(D700,'Active-Bldg List ref'!$A:$E,4,FALSE)</f>
        <v>#N/A</v>
      </c>
      <c r="B700" s="65" t="e">
        <f>VLOOKUP(D700,'Active-Bldg List ref'!$A:$E,5,FALSE)</f>
        <v>#N/A</v>
      </c>
      <c r="C700" s="65" t="e">
        <f>VLOOKUP(D700,'Active-Bldg List ref'!$A:$B,2,FALSE)</f>
        <v>#N/A</v>
      </c>
      <c r="D700" s="65" t="e">
        <f>INDEX('Active-Bldg List ref'!$A:$A,MATCH(R700,'Active-Bldg List ref'!$C:$C,0))</f>
        <v>#N/A</v>
      </c>
      <c r="E700" s="65" t="e">
        <f>INDEX('Equip Group &amp; Type ref'!D:D,MATCH(U700,'Equip Group &amp; Type ref'!E:E,0))</f>
        <v>#N/A</v>
      </c>
      <c r="F700" s="66" t="e">
        <f>INDEX('Equip Group &amp; Type ref'!F:F,MATCH(V700,'Equip Group &amp; Type ref'!G:G,0))</f>
        <v>#N/A</v>
      </c>
      <c r="G700" s="83"/>
      <c r="H700" s="69" t="e">
        <f>INDEX('Equip Group &amp; Type ref'!$F:$H,MATCH(F700,'Equip Group &amp; Type ref'!$F:$F,0),MATCH(A700,'Equip Group &amp; Type ref'!$2:$2,0))</f>
        <v>#N/A</v>
      </c>
      <c r="I700" s="70" t="e">
        <f>VLOOKUP(F700,'Equip Group &amp; Type ref'!F:H,6,FALSE)</f>
        <v>#N/A</v>
      </c>
      <c r="J700" s="71" t="e">
        <f>CONCATENATE(D700,":",VLOOKUP(F700,'Equip Group &amp; Type ref'!F:G,2,FALSE),":",$W700)</f>
        <v>#N/A</v>
      </c>
      <c r="K700" s="84" t="e">
        <f t="shared" si="24"/>
        <v>#N/A</v>
      </c>
      <c r="L700" s="70" t="e">
        <f>INDEX('MFR_List ref'!$A:$A,MATCH($Z700,'MFR_List ref'!$B:$B,0))</f>
        <v>#N/A</v>
      </c>
      <c r="M700" s="76" t="e">
        <f t="shared" si="25"/>
        <v>#N/A</v>
      </c>
      <c r="N700" s="78"/>
      <c r="O700" s="85"/>
      <c r="P700" s="86"/>
      <c r="Q700" s="74"/>
      <c r="R700" s="35"/>
      <c r="S700" s="36"/>
      <c r="T700" s="98"/>
      <c r="U700" s="37"/>
      <c r="V700" s="37"/>
      <c r="W700" s="38"/>
      <c r="X700" s="38"/>
      <c r="Y700" s="38"/>
      <c r="Z700" s="35"/>
      <c r="AA700" s="40"/>
      <c r="AB700" s="41"/>
      <c r="AC700" s="42"/>
      <c r="AD700" s="34"/>
      <c r="AE700" s="39"/>
      <c r="AF700" s="39"/>
      <c r="AG700" s="39"/>
      <c r="AH700" s="34"/>
      <c r="AI700" s="39"/>
      <c r="AJ700" s="39"/>
      <c r="AK700" s="43"/>
      <c r="AL700" s="38"/>
      <c r="AM700" s="40"/>
      <c r="AN700" s="40"/>
      <c r="AO700" s="40"/>
      <c r="AP700" s="40"/>
      <c r="AQ700" s="39"/>
      <c r="AR700" s="39"/>
      <c r="AS700" s="39"/>
      <c r="AT700" s="39"/>
      <c r="AU700" s="39"/>
    </row>
    <row r="701" spans="1:47" s="26" customFormat="1" ht="39" customHeight="1" x14ac:dyDescent="0.25">
      <c r="A701" s="65" t="e">
        <f>VLOOKUP(D701,'Active-Bldg List ref'!$A:$E,4,FALSE)</f>
        <v>#N/A</v>
      </c>
      <c r="B701" s="65" t="e">
        <f>VLOOKUP(D701,'Active-Bldg List ref'!$A:$E,5,FALSE)</f>
        <v>#N/A</v>
      </c>
      <c r="C701" s="65" t="e">
        <f>VLOOKUP(D701,'Active-Bldg List ref'!$A:$B,2,FALSE)</f>
        <v>#N/A</v>
      </c>
      <c r="D701" s="65" t="e">
        <f>INDEX('Active-Bldg List ref'!$A:$A,MATCH(R701,'Active-Bldg List ref'!$C:$C,0))</f>
        <v>#N/A</v>
      </c>
      <c r="E701" s="65" t="e">
        <f>INDEX('Equip Group &amp; Type ref'!D:D,MATCH(U701,'Equip Group &amp; Type ref'!E:E,0))</f>
        <v>#N/A</v>
      </c>
      <c r="F701" s="66" t="e">
        <f>INDEX('Equip Group &amp; Type ref'!F:F,MATCH(V701,'Equip Group &amp; Type ref'!G:G,0))</f>
        <v>#N/A</v>
      </c>
      <c r="G701" s="83"/>
      <c r="H701" s="69" t="e">
        <f>INDEX('Equip Group &amp; Type ref'!$F:$H,MATCH(F701,'Equip Group &amp; Type ref'!$F:$F,0),MATCH(A701,'Equip Group &amp; Type ref'!$2:$2,0))</f>
        <v>#N/A</v>
      </c>
      <c r="I701" s="70" t="e">
        <f>VLOOKUP(F701,'Equip Group &amp; Type ref'!F:H,6,FALSE)</f>
        <v>#N/A</v>
      </c>
      <c r="J701" s="71" t="e">
        <f>CONCATENATE(D701,":",VLOOKUP(F701,'Equip Group &amp; Type ref'!F:G,2,FALSE),":",$W701)</f>
        <v>#N/A</v>
      </c>
      <c r="K701" s="84" t="e">
        <f t="shared" si="24"/>
        <v>#N/A</v>
      </c>
      <c r="L701" s="70" t="e">
        <f>INDEX('MFR_List ref'!$A:$A,MATCH($Z701,'MFR_List ref'!$B:$B,0))</f>
        <v>#N/A</v>
      </c>
      <c r="M701" s="76" t="e">
        <f t="shared" si="25"/>
        <v>#N/A</v>
      </c>
      <c r="N701" s="78"/>
      <c r="O701" s="85"/>
      <c r="P701" s="86"/>
      <c r="Q701" s="74"/>
      <c r="R701" s="35"/>
      <c r="S701" s="36"/>
      <c r="T701" s="98"/>
      <c r="U701" s="37"/>
      <c r="V701" s="37"/>
      <c r="W701" s="38"/>
      <c r="X701" s="38"/>
      <c r="Y701" s="38"/>
      <c r="Z701" s="35"/>
      <c r="AA701" s="40"/>
      <c r="AB701" s="41"/>
      <c r="AC701" s="42"/>
      <c r="AD701" s="34"/>
      <c r="AE701" s="39"/>
      <c r="AF701" s="39"/>
      <c r="AG701" s="39"/>
      <c r="AH701" s="34"/>
      <c r="AI701" s="39"/>
      <c r="AJ701" s="39"/>
      <c r="AK701" s="43"/>
      <c r="AL701" s="38"/>
      <c r="AM701" s="40"/>
      <c r="AN701" s="40"/>
      <c r="AO701" s="40"/>
      <c r="AP701" s="40"/>
      <c r="AQ701" s="39"/>
      <c r="AR701" s="39"/>
      <c r="AS701" s="39"/>
      <c r="AT701" s="39"/>
      <c r="AU701" s="39"/>
    </row>
    <row r="702" spans="1:47" s="26" customFormat="1" ht="39" customHeight="1" x14ac:dyDescent="0.25">
      <c r="A702" s="65" t="e">
        <f>VLOOKUP(D702,'Active-Bldg List ref'!$A:$E,4,FALSE)</f>
        <v>#N/A</v>
      </c>
      <c r="B702" s="65" t="e">
        <f>VLOOKUP(D702,'Active-Bldg List ref'!$A:$E,5,FALSE)</f>
        <v>#N/A</v>
      </c>
      <c r="C702" s="65" t="e">
        <f>VLOOKUP(D702,'Active-Bldg List ref'!$A:$B,2,FALSE)</f>
        <v>#N/A</v>
      </c>
      <c r="D702" s="65" t="e">
        <f>INDEX('Active-Bldg List ref'!$A:$A,MATCH(R702,'Active-Bldg List ref'!$C:$C,0))</f>
        <v>#N/A</v>
      </c>
      <c r="E702" s="65" t="e">
        <f>INDEX('Equip Group &amp; Type ref'!D:D,MATCH(U702,'Equip Group &amp; Type ref'!E:E,0))</f>
        <v>#N/A</v>
      </c>
      <c r="F702" s="66" t="e">
        <f>INDEX('Equip Group &amp; Type ref'!F:F,MATCH(V702,'Equip Group &amp; Type ref'!G:G,0))</f>
        <v>#N/A</v>
      </c>
      <c r="G702" s="83"/>
      <c r="H702" s="69" t="e">
        <f>INDEX('Equip Group &amp; Type ref'!$F:$H,MATCH(F702,'Equip Group &amp; Type ref'!$F:$F,0),MATCH(A702,'Equip Group &amp; Type ref'!$2:$2,0))</f>
        <v>#N/A</v>
      </c>
      <c r="I702" s="70" t="e">
        <f>VLOOKUP(F702,'Equip Group &amp; Type ref'!F:H,6,FALSE)</f>
        <v>#N/A</v>
      </c>
      <c r="J702" s="71" t="e">
        <f>CONCATENATE(D702,":",VLOOKUP(F702,'Equip Group &amp; Type ref'!F:G,2,FALSE),":",$W702)</f>
        <v>#N/A</v>
      </c>
      <c r="K702" s="84" t="e">
        <f t="shared" si="24"/>
        <v>#N/A</v>
      </c>
      <c r="L702" s="70" t="e">
        <f>INDEX('MFR_List ref'!$A:$A,MATCH($Z702,'MFR_List ref'!$B:$B,0))</f>
        <v>#N/A</v>
      </c>
      <c r="M702" s="76" t="e">
        <f t="shared" si="25"/>
        <v>#N/A</v>
      </c>
      <c r="N702" s="78"/>
      <c r="O702" s="85"/>
      <c r="P702" s="86"/>
      <c r="Q702" s="74"/>
      <c r="R702" s="35"/>
      <c r="S702" s="36"/>
      <c r="T702" s="98"/>
      <c r="U702" s="37"/>
      <c r="V702" s="37"/>
      <c r="W702" s="38"/>
      <c r="X702" s="38"/>
      <c r="Y702" s="38"/>
      <c r="Z702" s="35"/>
      <c r="AA702" s="40"/>
      <c r="AB702" s="41"/>
      <c r="AC702" s="42"/>
      <c r="AD702" s="34"/>
      <c r="AE702" s="39"/>
      <c r="AF702" s="39"/>
      <c r="AG702" s="39"/>
      <c r="AH702" s="34"/>
      <c r="AI702" s="39"/>
      <c r="AJ702" s="39"/>
      <c r="AK702" s="43"/>
      <c r="AL702" s="38"/>
      <c r="AM702" s="40"/>
      <c r="AN702" s="40"/>
      <c r="AO702" s="40"/>
      <c r="AP702" s="40"/>
      <c r="AQ702" s="39"/>
      <c r="AR702" s="39"/>
      <c r="AS702" s="39"/>
      <c r="AT702" s="39"/>
      <c r="AU702" s="39"/>
    </row>
    <row r="703" spans="1:47" s="26" customFormat="1" ht="39" customHeight="1" x14ac:dyDescent="0.25">
      <c r="A703" s="65" t="e">
        <f>VLOOKUP(D703,'Active-Bldg List ref'!$A:$E,4,FALSE)</f>
        <v>#N/A</v>
      </c>
      <c r="B703" s="65" t="e">
        <f>VLOOKUP(D703,'Active-Bldg List ref'!$A:$E,5,FALSE)</f>
        <v>#N/A</v>
      </c>
      <c r="C703" s="65" t="e">
        <f>VLOOKUP(D703,'Active-Bldg List ref'!$A:$B,2,FALSE)</f>
        <v>#N/A</v>
      </c>
      <c r="D703" s="65" t="e">
        <f>INDEX('Active-Bldg List ref'!$A:$A,MATCH(R703,'Active-Bldg List ref'!$C:$C,0))</f>
        <v>#N/A</v>
      </c>
      <c r="E703" s="65" t="e">
        <f>INDEX('Equip Group &amp; Type ref'!D:D,MATCH(U703,'Equip Group &amp; Type ref'!E:E,0))</f>
        <v>#N/A</v>
      </c>
      <c r="F703" s="66" t="e">
        <f>INDEX('Equip Group &amp; Type ref'!F:F,MATCH(V703,'Equip Group &amp; Type ref'!G:G,0))</f>
        <v>#N/A</v>
      </c>
      <c r="G703" s="83"/>
      <c r="H703" s="69" t="e">
        <f>INDEX('Equip Group &amp; Type ref'!$F:$H,MATCH(F703,'Equip Group &amp; Type ref'!$F:$F,0),MATCH(A703,'Equip Group &amp; Type ref'!$2:$2,0))</f>
        <v>#N/A</v>
      </c>
      <c r="I703" s="70" t="e">
        <f>VLOOKUP(F703,'Equip Group &amp; Type ref'!F:H,6,FALSE)</f>
        <v>#N/A</v>
      </c>
      <c r="J703" s="71" t="e">
        <f>CONCATENATE(D703,":",VLOOKUP(F703,'Equip Group &amp; Type ref'!F:G,2,FALSE),":",$W703)</f>
        <v>#N/A</v>
      </c>
      <c r="K703" s="84" t="e">
        <f t="shared" si="24"/>
        <v>#N/A</v>
      </c>
      <c r="L703" s="70" t="e">
        <f>INDEX('MFR_List ref'!$A:$A,MATCH($Z703,'MFR_List ref'!$B:$B,0))</f>
        <v>#N/A</v>
      </c>
      <c r="M703" s="76" t="e">
        <f t="shared" si="25"/>
        <v>#N/A</v>
      </c>
      <c r="N703" s="78"/>
      <c r="O703" s="85"/>
      <c r="P703" s="86"/>
      <c r="Q703" s="74"/>
      <c r="R703" s="35"/>
      <c r="S703" s="36"/>
      <c r="T703" s="98"/>
      <c r="U703" s="37"/>
      <c r="V703" s="37"/>
      <c r="W703" s="38"/>
      <c r="X703" s="38"/>
      <c r="Y703" s="38"/>
      <c r="Z703" s="35"/>
      <c r="AA703" s="40"/>
      <c r="AB703" s="41"/>
      <c r="AC703" s="42"/>
      <c r="AD703" s="34"/>
      <c r="AE703" s="39"/>
      <c r="AF703" s="39"/>
      <c r="AG703" s="39"/>
      <c r="AH703" s="34"/>
      <c r="AI703" s="39"/>
      <c r="AJ703" s="39"/>
      <c r="AK703" s="43"/>
      <c r="AL703" s="38"/>
      <c r="AM703" s="40"/>
      <c r="AN703" s="40"/>
      <c r="AO703" s="40"/>
      <c r="AP703" s="40"/>
      <c r="AQ703" s="39"/>
      <c r="AR703" s="39"/>
      <c r="AS703" s="39"/>
      <c r="AT703" s="39"/>
      <c r="AU703" s="39"/>
    </row>
    <row r="704" spans="1:47" s="26" customFormat="1" ht="39" customHeight="1" x14ac:dyDescent="0.25">
      <c r="A704" s="65" t="e">
        <f>VLOOKUP(D704,'Active-Bldg List ref'!$A:$E,4,FALSE)</f>
        <v>#N/A</v>
      </c>
      <c r="B704" s="65" t="e">
        <f>VLOOKUP(D704,'Active-Bldg List ref'!$A:$E,5,FALSE)</f>
        <v>#N/A</v>
      </c>
      <c r="C704" s="65" t="e">
        <f>VLOOKUP(D704,'Active-Bldg List ref'!$A:$B,2,FALSE)</f>
        <v>#N/A</v>
      </c>
      <c r="D704" s="65" t="e">
        <f>INDEX('Active-Bldg List ref'!$A:$A,MATCH(R704,'Active-Bldg List ref'!$C:$C,0))</f>
        <v>#N/A</v>
      </c>
      <c r="E704" s="65" t="e">
        <f>INDEX('Equip Group &amp; Type ref'!D:D,MATCH(U704,'Equip Group &amp; Type ref'!E:E,0))</f>
        <v>#N/A</v>
      </c>
      <c r="F704" s="66" t="e">
        <f>INDEX('Equip Group &amp; Type ref'!F:F,MATCH(V704,'Equip Group &amp; Type ref'!G:G,0))</f>
        <v>#N/A</v>
      </c>
      <c r="G704" s="83"/>
      <c r="H704" s="69" t="e">
        <f>INDEX('Equip Group &amp; Type ref'!$F:$H,MATCH(F704,'Equip Group &amp; Type ref'!$F:$F,0),MATCH(A704,'Equip Group &amp; Type ref'!$2:$2,0))</f>
        <v>#N/A</v>
      </c>
      <c r="I704" s="70" t="e">
        <f>VLOOKUP(F704,'Equip Group &amp; Type ref'!F:H,6,FALSE)</f>
        <v>#N/A</v>
      </c>
      <c r="J704" s="71" t="e">
        <f>CONCATENATE(D704,":",VLOOKUP(F704,'Equip Group &amp; Type ref'!F:G,2,FALSE),":",$W704)</f>
        <v>#N/A</v>
      </c>
      <c r="K704" s="84" t="e">
        <f t="shared" si="24"/>
        <v>#N/A</v>
      </c>
      <c r="L704" s="70" t="e">
        <f>INDEX('MFR_List ref'!$A:$A,MATCH($Z704,'MFR_List ref'!$B:$B,0))</f>
        <v>#N/A</v>
      </c>
      <c r="M704" s="76" t="e">
        <f t="shared" si="25"/>
        <v>#N/A</v>
      </c>
      <c r="N704" s="78"/>
      <c r="O704" s="85"/>
      <c r="P704" s="86"/>
      <c r="Q704" s="74"/>
      <c r="R704" s="35"/>
      <c r="S704" s="36"/>
      <c r="T704" s="98"/>
      <c r="U704" s="37"/>
      <c r="V704" s="37"/>
      <c r="W704" s="38"/>
      <c r="X704" s="38"/>
      <c r="Y704" s="38"/>
      <c r="Z704" s="35"/>
      <c r="AA704" s="40"/>
      <c r="AB704" s="41"/>
      <c r="AC704" s="42"/>
      <c r="AD704" s="34"/>
      <c r="AE704" s="39"/>
      <c r="AF704" s="39"/>
      <c r="AG704" s="39"/>
      <c r="AH704" s="34"/>
      <c r="AI704" s="39"/>
      <c r="AJ704" s="39"/>
      <c r="AK704" s="43"/>
      <c r="AL704" s="38"/>
      <c r="AM704" s="40"/>
      <c r="AN704" s="40"/>
      <c r="AO704" s="40"/>
      <c r="AP704" s="40"/>
      <c r="AQ704" s="39"/>
      <c r="AR704" s="39"/>
      <c r="AS704" s="39"/>
      <c r="AT704" s="39"/>
      <c r="AU704" s="39"/>
    </row>
    <row r="705" spans="1:47" s="26" customFormat="1" ht="39" customHeight="1" x14ac:dyDescent="0.25">
      <c r="A705" s="65" t="e">
        <f>VLOOKUP(D705,'Active-Bldg List ref'!$A:$E,4,FALSE)</f>
        <v>#N/A</v>
      </c>
      <c r="B705" s="65" t="e">
        <f>VLOOKUP(D705,'Active-Bldg List ref'!$A:$E,5,FALSE)</f>
        <v>#N/A</v>
      </c>
      <c r="C705" s="65" t="e">
        <f>VLOOKUP(D705,'Active-Bldg List ref'!$A:$B,2,FALSE)</f>
        <v>#N/A</v>
      </c>
      <c r="D705" s="65" t="e">
        <f>INDEX('Active-Bldg List ref'!$A:$A,MATCH(R705,'Active-Bldg List ref'!$C:$C,0))</f>
        <v>#N/A</v>
      </c>
      <c r="E705" s="65" t="e">
        <f>INDEX('Equip Group &amp; Type ref'!D:D,MATCH(U705,'Equip Group &amp; Type ref'!E:E,0))</f>
        <v>#N/A</v>
      </c>
      <c r="F705" s="66" t="e">
        <f>INDEX('Equip Group &amp; Type ref'!F:F,MATCH(V705,'Equip Group &amp; Type ref'!G:G,0))</f>
        <v>#N/A</v>
      </c>
      <c r="G705" s="83"/>
      <c r="H705" s="69" t="e">
        <f>INDEX('Equip Group &amp; Type ref'!$F:$H,MATCH(F705,'Equip Group &amp; Type ref'!$F:$F,0),MATCH(A705,'Equip Group &amp; Type ref'!$2:$2,0))</f>
        <v>#N/A</v>
      </c>
      <c r="I705" s="70" t="e">
        <f>VLOOKUP(F705,'Equip Group &amp; Type ref'!F:H,6,FALSE)</f>
        <v>#N/A</v>
      </c>
      <c r="J705" s="71" t="e">
        <f>CONCATENATE(D705,":",VLOOKUP(F705,'Equip Group &amp; Type ref'!F:G,2,FALSE),":",$W705)</f>
        <v>#N/A</v>
      </c>
      <c r="K705" s="84" t="e">
        <f t="shared" si="24"/>
        <v>#N/A</v>
      </c>
      <c r="L705" s="70" t="e">
        <f>INDEX('MFR_List ref'!$A:$A,MATCH($Z705,'MFR_List ref'!$B:$B,0))</f>
        <v>#N/A</v>
      </c>
      <c r="M705" s="76" t="e">
        <f t="shared" si="25"/>
        <v>#N/A</v>
      </c>
      <c r="N705" s="78"/>
      <c r="O705" s="85"/>
      <c r="P705" s="86"/>
      <c r="Q705" s="74"/>
      <c r="R705" s="35"/>
      <c r="S705" s="36"/>
      <c r="T705" s="98"/>
      <c r="U705" s="37"/>
      <c r="V705" s="37"/>
      <c r="W705" s="38"/>
      <c r="X705" s="38"/>
      <c r="Y705" s="38"/>
      <c r="Z705" s="35"/>
      <c r="AA705" s="40"/>
      <c r="AB705" s="41"/>
      <c r="AC705" s="42"/>
      <c r="AD705" s="34"/>
      <c r="AE705" s="39"/>
      <c r="AF705" s="39"/>
      <c r="AG705" s="39"/>
      <c r="AH705" s="34"/>
      <c r="AI705" s="39"/>
      <c r="AJ705" s="39"/>
      <c r="AK705" s="43"/>
      <c r="AL705" s="38"/>
      <c r="AM705" s="40"/>
      <c r="AN705" s="40"/>
      <c r="AO705" s="40"/>
      <c r="AP705" s="40"/>
      <c r="AQ705" s="39"/>
      <c r="AR705" s="39"/>
      <c r="AS705" s="39"/>
      <c r="AT705" s="39"/>
      <c r="AU705" s="39"/>
    </row>
    <row r="706" spans="1:47" s="26" customFormat="1" ht="39" customHeight="1" x14ac:dyDescent="0.25">
      <c r="A706" s="65" t="e">
        <f>VLOOKUP(D706,'Active-Bldg List ref'!$A:$E,4,FALSE)</f>
        <v>#N/A</v>
      </c>
      <c r="B706" s="65" t="e">
        <f>VLOOKUP(D706,'Active-Bldg List ref'!$A:$E,5,FALSE)</f>
        <v>#N/A</v>
      </c>
      <c r="C706" s="65" t="e">
        <f>VLOOKUP(D706,'Active-Bldg List ref'!$A:$B,2,FALSE)</f>
        <v>#N/A</v>
      </c>
      <c r="D706" s="65" t="e">
        <f>INDEX('Active-Bldg List ref'!$A:$A,MATCH(R706,'Active-Bldg List ref'!$C:$C,0))</f>
        <v>#N/A</v>
      </c>
      <c r="E706" s="65" t="e">
        <f>INDEX('Equip Group &amp; Type ref'!D:D,MATCH(U706,'Equip Group &amp; Type ref'!E:E,0))</f>
        <v>#N/A</v>
      </c>
      <c r="F706" s="66" t="e">
        <f>INDEX('Equip Group &amp; Type ref'!F:F,MATCH(V706,'Equip Group &amp; Type ref'!G:G,0))</f>
        <v>#N/A</v>
      </c>
      <c r="G706" s="83"/>
      <c r="H706" s="69" t="e">
        <f>INDEX('Equip Group &amp; Type ref'!$F:$H,MATCH(F706,'Equip Group &amp; Type ref'!$F:$F,0),MATCH(A706,'Equip Group &amp; Type ref'!$2:$2,0))</f>
        <v>#N/A</v>
      </c>
      <c r="I706" s="70" t="e">
        <f>VLOOKUP(F706,'Equip Group &amp; Type ref'!F:H,6,FALSE)</f>
        <v>#N/A</v>
      </c>
      <c r="J706" s="71" t="e">
        <f>CONCATENATE(D706,":",VLOOKUP(F706,'Equip Group &amp; Type ref'!F:G,2,FALSE),":",$W706)</f>
        <v>#N/A</v>
      </c>
      <c r="K706" s="84" t="e">
        <f t="shared" si="24"/>
        <v>#N/A</v>
      </c>
      <c r="L706" s="70" t="e">
        <f>INDEX('MFR_List ref'!$A:$A,MATCH($Z706,'MFR_List ref'!$B:$B,0))</f>
        <v>#N/A</v>
      </c>
      <c r="M706" s="76" t="e">
        <f t="shared" si="25"/>
        <v>#N/A</v>
      </c>
      <c r="N706" s="78"/>
      <c r="O706" s="85"/>
      <c r="P706" s="86"/>
      <c r="Q706" s="74"/>
      <c r="R706" s="35"/>
      <c r="S706" s="36"/>
      <c r="T706" s="98"/>
      <c r="U706" s="37"/>
      <c r="V706" s="37"/>
      <c r="W706" s="38"/>
      <c r="X706" s="38"/>
      <c r="Y706" s="38"/>
      <c r="Z706" s="35"/>
      <c r="AA706" s="40"/>
      <c r="AB706" s="41"/>
      <c r="AC706" s="42"/>
      <c r="AD706" s="34"/>
      <c r="AE706" s="39"/>
      <c r="AF706" s="39"/>
      <c r="AG706" s="39"/>
      <c r="AH706" s="34"/>
      <c r="AI706" s="39"/>
      <c r="AJ706" s="39"/>
      <c r="AK706" s="43"/>
      <c r="AL706" s="38"/>
      <c r="AM706" s="40"/>
      <c r="AN706" s="40"/>
      <c r="AO706" s="40"/>
      <c r="AP706" s="40"/>
      <c r="AQ706" s="39"/>
      <c r="AR706" s="39"/>
      <c r="AS706" s="39"/>
      <c r="AT706" s="39"/>
      <c r="AU706" s="39"/>
    </row>
    <row r="707" spans="1:47" s="26" customFormat="1" ht="39" customHeight="1" x14ac:dyDescent="0.25">
      <c r="A707" s="65" t="e">
        <f>VLOOKUP(D707,'Active-Bldg List ref'!$A:$E,4,FALSE)</f>
        <v>#N/A</v>
      </c>
      <c r="B707" s="65" t="e">
        <f>VLOOKUP(D707,'Active-Bldg List ref'!$A:$E,5,FALSE)</f>
        <v>#N/A</v>
      </c>
      <c r="C707" s="65" t="e">
        <f>VLOOKUP(D707,'Active-Bldg List ref'!$A:$B,2,FALSE)</f>
        <v>#N/A</v>
      </c>
      <c r="D707" s="65" t="e">
        <f>INDEX('Active-Bldg List ref'!$A:$A,MATCH(R707,'Active-Bldg List ref'!$C:$C,0))</f>
        <v>#N/A</v>
      </c>
      <c r="E707" s="65" t="e">
        <f>INDEX('Equip Group &amp; Type ref'!D:D,MATCH(U707,'Equip Group &amp; Type ref'!E:E,0))</f>
        <v>#N/A</v>
      </c>
      <c r="F707" s="66" t="e">
        <f>INDEX('Equip Group &amp; Type ref'!F:F,MATCH(V707,'Equip Group &amp; Type ref'!G:G,0))</f>
        <v>#N/A</v>
      </c>
      <c r="G707" s="83"/>
      <c r="H707" s="69" t="e">
        <f>INDEX('Equip Group &amp; Type ref'!$F:$H,MATCH(F707,'Equip Group &amp; Type ref'!$F:$F,0),MATCH(A707,'Equip Group &amp; Type ref'!$2:$2,0))</f>
        <v>#N/A</v>
      </c>
      <c r="I707" s="70" t="e">
        <f>VLOOKUP(F707,'Equip Group &amp; Type ref'!F:H,6,FALSE)</f>
        <v>#N/A</v>
      </c>
      <c r="J707" s="71" t="e">
        <f>CONCATENATE(D707,":",VLOOKUP(F707,'Equip Group &amp; Type ref'!F:G,2,FALSE),":",$W707)</f>
        <v>#N/A</v>
      </c>
      <c r="K707" s="84" t="e">
        <f t="shared" si="24"/>
        <v>#N/A</v>
      </c>
      <c r="L707" s="70" t="e">
        <f>INDEX('MFR_List ref'!$A:$A,MATCH($Z707,'MFR_List ref'!$B:$B,0))</f>
        <v>#N/A</v>
      </c>
      <c r="M707" s="76" t="e">
        <f t="shared" si="25"/>
        <v>#N/A</v>
      </c>
      <c r="N707" s="78"/>
      <c r="O707" s="85"/>
      <c r="P707" s="86"/>
      <c r="Q707" s="74"/>
      <c r="R707" s="35"/>
      <c r="S707" s="36"/>
      <c r="T707" s="98"/>
      <c r="U707" s="37"/>
      <c r="V707" s="37"/>
      <c r="W707" s="38"/>
      <c r="X707" s="38"/>
      <c r="Y707" s="38"/>
      <c r="Z707" s="35"/>
      <c r="AA707" s="40"/>
      <c r="AB707" s="41"/>
      <c r="AC707" s="42"/>
      <c r="AD707" s="34"/>
      <c r="AE707" s="39"/>
      <c r="AF707" s="39"/>
      <c r="AG707" s="39"/>
      <c r="AH707" s="34"/>
      <c r="AI707" s="39"/>
      <c r="AJ707" s="39"/>
      <c r="AK707" s="43"/>
      <c r="AL707" s="38"/>
      <c r="AM707" s="40"/>
      <c r="AN707" s="40"/>
      <c r="AO707" s="40"/>
      <c r="AP707" s="40"/>
      <c r="AQ707" s="39"/>
      <c r="AR707" s="39"/>
      <c r="AS707" s="39"/>
      <c r="AT707" s="39"/>
      <c r="AU707" s="39"/>
    </row>
    <row r="708" spans="1:47" s="26" customFormat="1" ht="39" customHeight="1" x14ac:dyDescent="0.25">
      <c r="A708" s="65" t="e">
        <f>VLOOKUP(D708,'Active-Bldg List ref'!$A:$E,4,FALSE)</f>
        <v>#N/A</v>
      </c>
      <c r="B708" s="65" t="e">
        <f>VLOOKUP(D708,'Active-Bldg List ref'!$A:$E,5,FALSE)</f>
        <v>#N/A</v>
      </c>
      <c r="C708" s="65" t="e">
        <f>VLOOKUP(D708,'Active-Bldg List ref'!$A:$B,2,FALSE)</f>
        <v>#N/A</v>
      </c>
      <c r="D708" s="65" t="e">
        <f>INDEX('Active-Bldg List ref'!$A:$A,MATCH(R708,'Active-Bldg List ref'!$C:$C,0))</f>
        <v>#N/A</v>
      </c>
      <c r="E708" s="65" t="e">
        <f>INDEX('Equip Group &amp; Type ref'!D:D,MATCH(U708,'Equip Group &amp; Type ref'!E:E,0))</f>
        <v>#N/A</v>
      </c>
      <c r="F708" s="66" t="e">
        <f>INDEX('Equip Group &amp; Type ref'!F:F,MATCH(V708,'Equip Group &amp; Type ref'!G:G,0))</f>
        <v>#N/A</v>
      </c>
      <c r="G708" s="83"/>
      <c r="H708" s="69" t="e">
        <f>INDEX('Equip Group &amp; Type ref'!$F:$H,MATCH(F708,'Equip Group &amp; Type ref'!$F:$F,0),MATCH(A708,'Equip Group &amp; Type ref'!$2:$2,0))</f>
        <v>#N/A</v>
      </c>
      <c r="I708" s="70" t="e">
        <f>VLOOKUP(F708,'Equip Group &amp; Type ref'!F:H,6,FALSE)</f>
        <v>#N/A</v>
      </c>
      <c r="J708" s="71" t="e">
        <f>CONCATENATE(D708,":",VLOOKUP(F708,'Equip Group &amp; Type ref'!F:G,2,FALSE),":",$W708)</f>
        <v>#N/A</v>
      </c>
      <c r="K708" s="84" t="e">
        <f t="shared" si="24"/>
        <v>#N/A</v>
      </c>
      <c r="L708" s="70" t="e">
        <f>INDEX('MFR_List ref'!$A:$A,MATCH($Z708,'MFR_List ref'!$B:$B,0))</f>
        <v>#N/A</v>
      </c>
      <c r="M708" s="76" t="e">
        <f t="shared" si="25"/>
        <v>#N/A</v>
      </c>
      <c r="N708" s="78"/>
      <c r="O708" s="85"/>
      <c r="P708" s="86"/>
      <c r="Q708" s="74"/>
      <c r="R708" s="35"/>
      <c r="S708" s="36"/>
      <c r="T708" s="98"/>
      <c r="U708" s="37"/>
      <c r="V708" s="37"/>
      <c r="W708" s="38"/>
      <c r="X708" s="38"/>
      <c r="Y708" s="38"/>
      <c r="Z708" s="35"/>
      <c r="AA708" s="40"/>
      <c r="AB708" s="41"/>
      <c r="AC708" s="42"/>
      <c r="AD708" s="34"/>
      <c r="AE708" s="39"/>
      <c r="AF708" s="39"/>
      <c r="AG708" s="39"/>
      <c r="AH708" s="34"/>
      <c r="AI708" s="39"/>
      <c r="AJ708" s="39"/>
      <c r="AK708" s="43"/>
      <c r="AL708" s="38"/>
      <c r="AM708" s="40"/>
      <c r="AN708" s="40"/>
      <c r="AO708" s="40"/>
      <c r="AP708" s="40"/>
      <c r="AQ708" s="39"/>
      <c r="AR708" s="39"/>
      <c r="AS708" s="39"/>
      <c r="AT708" s="39"/>
      <c r="AU708" s="39"/>
    </row>
    <row r="709" spans="1:47" s="26" customFormat="1" ht="39" customHeight="1" x14ac:dyDescent="0.25">
      <c r="A709" s="65" t="e">
        <f>VLOOKUP(D709,'Active-Bldg List ref'!$A:$E,4,FALSE)</f>
        <v>#N/A</v>
      </c>
      <c r="B709" s="65" t="e">
        <f>VLOOKUP(D709,'Active-Bldg List ref'!$A:$E,5,FALSE)</f>
        <v>#N/A</v>
      </c>
      <c r="C709" s="65" t="e">
        <f>VLOOKUP(D709,'Active-Bldg List ref'!$A:$B,2,FALSE)</f>
        <v>#N/A</v>
      </c>
      <c r="D709" s="65" t="e">
        <f>INDEX('Active-Bldg List ref'!$A:$A,MATCH(R709,'Active-Bldg List ref'!$C:$C,0))</f>
        <v>#N/A</v>
      </c>
      <c r="E709" s="65" t="e">
        <f>INDEX('Equip Group &amp; Type ref'!D:D,MATCH(U709,'Equip Group &amp; Type ref'!E:E,0))</f>
        <v>#N/A</v>
      </c>
      <c r="F709" s="66" t="e">
        <f>INDEX('Equip Group &amp; Type ref'!F:F,MATCH(V709,'Equip Group &amp; Type ref'!G:G,0))</f>
        <v>#N/A</v>
      </c>
      <c r="G709" s="83"/>
      <c r="H709" s="69" t="e">
        <f>INDEX('Equip Group &amp; Type ref'!$F:$H,MATCH(F709,'Equip Group &amp; Type ref'!$F:$F,0),MATCH(A709,'Equip Group &amp; Type ref'!$2:$2,0))</f>
        <v>#N/A</v>
      </c>
      <c r="I709" s="70" t="e">
        <f>VLOOKUP(F709,'Equip Group &amp; Type ref'!F:H,6,FALSE)</f>
        <v>#N/A</v>
      </c>
      <c r="J709" s="71" t="e">
        <f>CONCATENATE(D709,":",VLOOKUP(F709,'Equip Group &amp; Type ref'!F:G,2,FALSE),":",$W709)</f>
        <v>#N/A</v>
      </c>
      <c r="K709" s="84" t="e">
        <f t="shared" si="24"/>
        <v>#N/A</v>
      </c>
      <c r="L709" s="70" t="e">
        <f>INDEX('MFR_List ref'!$A:$A,MATCH($Z709,'MFR_List ref'!$B:$B,0))</f>
        <v>#N/A</v>
      </c>
      <c r="M709" s="76" t="e">
        <f t="shared" si="25"/>
        <v>#N/A</v>
      </c>
      <c r="N709" s="78"/>
      <c r="O709" s="85"/>
      <c r="P709" s="86"/>
      <c r="Q709" s="74"/>
      <c r="R709" s="35"/>
      <c r="S709" s="36"/>
      <c r="T709" s="98"/>
      <c r="U709" s="37"/>
      <c r="V709" s="37"/>
      <c r="W709" s="38"/>
      <c r="X709" s="38"/>
      <c r="Y709" s="38"/>
      <c r="Z709" s="35"/>
      <c r="AA709" s="40"/>
      <c r="AB709" s="41"/>
      <c r="AC709" s="42"/>
      <c r="AD709" s="34"/>
      <c r="AE709" s="39"/>
      <c r="AF709" s="39"/>
      <c r="AG709" s="39"/>
      <c r="AH709" s="34"/>
      <c r="AI709" s="39"/>
      <c r="AJ709" s="39"/>
      <c r="AK709" s="43"/>
      <c r="AL709" s="38"/>
      <c r="AM709" s="40"/>
      <c r="AN709" s="40"/>
      <c r="AO709" s="40"/>
      <c r="AP709" s="40"/>
      <c r="AQ709" s="39"/>
      <c r="AR709" s="39"/>
      <c r="AS709" s="39"/>
      <c r="AT709" s="39"/>
      <c r="AU709" s="39"/>
    </row>
    <row r="710" spans="1:47" s="26" customFormat="1" ht="39" customHeight="1" x14ac:dyDescent="0.25">
      <c r="A710" s="65" t="e">
        <f>VLOOKUP(D710,'Active-Bldg List ref'!$A:$E,4,FALSE)</f>
        <v>#N/A</v>
      </c>
      <c r="B710" s="65" t="e">
        <f>VLOOKUP(D710,'Active-Bldg List ref'!$A:$E,5,FALSE)</f>
        <v>#N/A</v>
      </c>
      <c r="C710" s="65" t="e">
        <f>VLOOKUP(D710,'Active-Bldg List ref'!$A:$B,2,FALSE)</f>
        <v>#N/A</v>
      </c>
      <c r="D710" s="65" t="e">
        <f>INDEX('Active-Bldg List ref'!$A:$A,MATCH(R710,'Active-Bldg List ref'!$C:$C,0))</f>
        <v>#N/A</v>
      </c>
      <c r="E710" s="65" t="e">
        <f>INDEX('Equip Group &amp; Type ref'!D:D,MATCH(U710,'Equip Group &amp; Type ref'!E:E,0))</f>
        <v>#N/A</v>
      </c>
      <c r="F710" s="66" t="e">
        <f>INDEX('Equip Group &amp; Type ref'!F:F,MATCH(V710,'Equip Group &amp; Type ref'!G:G,0))</f>
        <v>#N/A</v>
      </c>
      <c r="G710" s="83"/>
      <c r="H710" s="69" t="e">
        <f>INDEX('Equip Group &amp; Type ref'!$F:$H,MATCH(F710,'Equip Group &amp; Type ref'!$F:$F,0),MATCH(A710,'Equip Group &amp; Type ref'!$2:$2,0))</f>
        <v>#N/A</v>
      </c>
      <c r="I710" s="70" t="e">
        <f>VLOOKUP(F710,'Equip Group &amp; Type ref'!F:H,6,FALSE)</f>
        <v>#N/A</v>
      </c>
      <c r="J710" s="71" t="e">
        <f>CONCATENATE(D710,":",VLOOKUP(F710,'Equip Group &amp; Type ref'!F:G,2,FALSE),":",$W710)</f>
        <v>#N/A</v>
      </c>
      <c r="K710" s="84" t="e">
        <f t="shared" si="24"/>
        <v>#N/A</v>
      </c>
      <c r="L710" s="70" t="e">
        <f>INDEX('MFR_List ref'!$A:$A,MATCH($Z710,'MFR_List ref'!$B:$B,0))</f>
        <v>#N/A</v>
      </c>
      <c r="M710" s="76" t="e">
        <f t="shared" si="25"/>
        <v>#N/A</v>
      </c>
      <c r="N710" s="78"/>
      <c r="O710" s="85"/>
      <c r="P710" s="86"/>
      <c r="Q710" s="74"/>
      <c r="R710" s="35"/>
      <c r="S710" s="36"/>
      <c r="T710" s="98"/>
      <c r="U710" s="37"/>
      <c r="V710" s="37"/>
      <c r="W710" s="38"/>
      <c r="X710" s="38"/>
      <c r="Y710" s="38"/>
      <c r="Z710" s="35"/>
      <c r="AA710" s="40"/>
      <c r="AB710" s="41"/>
      <c r="AC710" s="42"/>
      <c r="AD710" s="34"/>
      <c r="AE710" s="39"/>
      <c r="AF710" s="39"/>
      <c r="AG710" s="39"/>
      <c r="AH710" s="34"/>
      <c r="AI710" s="39"/>
      <c r="AJ710" s="39"/>
      <c r="AK710" s="43"/>
      <c r="AL710" s="38"/>
      <c r="AM710" s="40"/>
      <c r="AN710" s="40"/>
      <c r="AO710" s="40"/>
      <c r="AP710" s="40"/>
      <c r="AQ710" s="39"/>
      <c r="AR710" s="39"/>
      <c r="AS710" s="39"/>
      <c r="AT710" s="39"/>
      <c r="AU710" s="39"/>
    </row>
    <row r="711" spans="1:47" s="26" customFormat="1" ht="39" customHeight="1" x14ac:dyDescent="0.25">
      <c r="A711" s="65" t="e">
        <f>VLOOKUP(D711,'Active-Bldg List ref'!$A:$E,4,FALSE)</f>
        <v>#N/A</v>
      </c>
      <c r="B711" s="65" t="e">
        <f>VLOOKUP(D711,'Active-Bldg List ref'!$A:$E,5,FALSE)</f>
        <v>#N/A</v>
      </c>
      <c r="C711" s="65" t="e">
        <f>VLOOKUP(D711,'Active-Bldg List ref'!$A:$B,2,FALSE)</f>
        <v>#N/A</v>
      </c>
      <c r="D711" s="65" t="e">
        <f>INDEX('Active-Bldg List ref'!$A:$A,MATCH(R711,'Active-Bldg List ref'!$C:$C,0))</f>
        <v>#N/A</v>
      </c>
      <c r="E711" s="65" t="e">
        <f>INDEX('Equip Group &amp; Type ref'!D:D,MATCH(U711,'Equip Group &amp; Type ref'!E:E,0))</f>
        <v>#N/A</v>
      </c>
      <c r="F711" s="66" t="e">
        <f>INDEX('Equip Group &amp; Type ref'!F:F,MATCH(V711,'Equip Group &amp; Type ref'!G:G,0))</f>
        <v>#N/A</v>
      </c>
      <c r="G711" s="83"/>
      <c r="H711" s="69" t="e">
        <f>INDEX('Equip Group &amp; Type ref'!$F:$H,MATCH(F711,'Equip Group &amp; Type ref'!$F:$F,0),MATCH(A711,'Equip Group &amp; Type ref'!$2:$2,0))</f>
        <v>#N/A</v>
      </c>
      <c r="I711" s="70" t="e">
        <f>VLOOKUP(F711,'Equip Group &amp; Type ref'!F:H,6,FALSE)</f>
        <v>#N/A</v>
      </c>
      <c r="J711" s="71" t="e">
        <f>CONCATENATE(D711,":",VLOOKUP(F711,'Equip Group &amp; Type ref'!F:G,2,FALSE),":",$W711)</f>
        <v>#N/A</v>
      </c>
      <c r="K711" s="84" t="e">
        <f t="shared" si="24"/>
        <v>#N/A</v>
      </c>
      <c r="L711" s="70" t="e">
        <f>INDEX('MFR_List ref'!$A:$A,MATCH($Z711,'MFR_List ref'!$B:$B,0))</f>
        <v>#N/A</v>
      </c>
      <c r="M711" s="76" t="e">
        <f t="shared" si="25"/>
        <v>#N/A</v>
      </c>
      <c r="N711" s="78"/>
      <c r="O711" s="85"/>
      <c r="P711" s="86"/>
      <c r="Q711" s="74"/>
      <c r="R711" s="35"/>
      <c r="S711" s="36"/>
      <c r="T711" s="98"/>
      <c r="U711" s="37"/>
      <c r="V711" s="37"/>
      <c r="W711" s="38"/>
      <c r="X711" s="38"/>
      <c r="Y711" s="38"/>
      <c r="Z711" s="35"/>
      <c r="AA711" s="40"/>
      <c r="AB711" s="41"/>
      <c r="AC711" s="42"/>
      <c r="AD711" s="34"/>
      <c r="AE711" s="39"/>
      <c r="AF711" s="39"/>
      <c r="AG711" s="39"/>
      <c r="AH711" s="34"/>
      <c r="AI711" s="39"/>
      <c r="AJ711" s="39"/>
      <c r="AK711" s="43"/>
      <c r="AL711" s="38"/>
      <c r="AM711" s="40"/>
      <c r="AN711" s="40"/>
      <c r="AO711" s="40"/>
      <c r="AP711" s="40"/>
      <c r="AQ711" s="39"/>
      <c r="AR711" s="39"/>
      <c r="AS711" s="39"/>
      <c r="AT711" s="39"/>
      <c r="AU711" s="39"/>
    </row>
    <row r="712" spans="1:47" s="26" customFormat="1" ht="39" customHeight="1" x14ac:dyDescent="0.25">
      <c r="A712" s="65" t="e">
        <f>VLOOKUP(D712,'Active-Bldg List ref'!$A:$E,4,FALSE)</f>
        <v>#N/A</v>
      </c>
      <c r="B712" s="65" t="e">
        <f>VLOOKUP(D712,'Active-Bldg List ref'!$A:$E,5,FALSE)</f>
        <v>#N/A</v>
      </c>
      <c r="C712" s="65" t="e">
        <f>VLOOKUP(D712,'Active-Bldg List ref'!$A:$B,2,FALSE)</f>
        <v>#N/A</v>
      </c>
      <c r="D712" s="65" t="e">
        <f>INDEX('Active-Bldg List ref'!$A:$A,MATCH(R712,'Active-Bldg List ref'!$C:$C,0))</f>
        <v>#N/A</v>
      </c>
      <c r="E712" s="65" t="e">
        <f>INDEX('Equip Group &amp; Type ref'!D:D,MATCH(U712,'Equip Group &amp; Type ref'!E:E,0))</f>
        <v>#N/A</v>
      </c>
      <c r="F712" s="66" t="e">
        <f>INDEX('Equip Group &amp; Type ref'!F:F,MATCH(V712,'Equip Group &amp; Type ref'!G:G,0))</f>
        <v>#N/A</v>
      </c>
      <c r="G712" s="83"/>
      <c r="H712" s="69" t="e">
        <f>INDEX('Equip Group &amp; Type ref'!$F:$H,MATCH(F712,'Equip Group &amp; Type ref'!$F:$F,0),MATCH(A712,'Equip Group &amp; Type ref'!$2:$2,0))</f>
        <v>#N/A</v>
      </c>
      <c r="I712" s="70" t="e">
        <f>VLOOKUP(F712,'Equip Group &amp; Type ref'!F:H,6,FALSE)</f>
        <v>#N/A</v>
      </c>
      <c r="J712" s="71" t="e">
        <f>CONCATENATE(D712,":",VLOOKUP(F712,'Equip Group &amp; Type ref'!F:G,2,FALSE),":",$W712)</f>
        <v>#N/A</v>
      </c>
      <c r="K712" s="84" t="e">
        <f t="shared" si="24"/>
        <v>#N/A</v>
      </c>
      <c r="L712" s="70" t="e">
        <f>INDEX('MFR_List ref'!$A:$A,MATCH($Z712,'MFR_List ref'!$B:$B,0))</f>
        <v>#N/A</v>
      </c>
      <c r="M712" s="76" t="e">
        <f t="shared" si="25"/>
        <v>#N/A</v>
      </c>
      <c r="N712" s="78"/>
      <c r="O712" s="85"/>
      <c r="P712" s="86"/>
      <c r="Q712" s="74"/>
      <c r="R712" s="35"/>
      <c r="S712" s="36"/>
      <c r="T712" s="98"/>
      <c r="U712" s="37"/>
      <c r="V712" s="37"/>
      <c r="W712" s="38"/>
      <c r="X712" s="38"/>
      <c r="Y712" s="38"/>
      <c r="Z712" s="35"/>
      <c r="AA712" s="40"/>
      <c r="AB712" s="41"/>
      <c r="AC712" s="42"/>
      <c r="AD712" s="34"/>
      <c r="AE712" s="39"/>
      <c r="AF712" s="39"/>
      <c r="AG712" s="39"/>
      <c r="AH712" s="34"/>
      <c r="AI712" s="39"/>
      <c r="AJ712" s="39"/>
      <c r="AK712" s="43"/>
      <c r="AL712" s="38"/>
      <c r="AM712" s="40"/>
      <c r="AN712" s="40"/>
      <c r="AO712" s="40"/>
      <c r="AP712" s="40"/>
      <c r="AQ712" s="39"/>
      <c r="AR712" s="39"/>
      <c r="AS712" s="39"/>
      <c r="AT712" s="39"/>
      <c r="AU712" s="39"/>
    </row>
    <row r="713" spans="1:47" s="26" customFormat="1" ht="39" customHeight="1" x14ac:dyDescent="0.25">
      <c r="A713" s="65" t="e">
        <f>VLOOKUP(D713,'Active-Bldg List ref'!$A:$E,4,FALSE)</f>
        <v>#N/A</v>
      </c>
      <c r="B713" s="65" t="e">
        <f>VLOOKUP(D713,'Active-Bldg List ref'!$A:$E,5,FALSE)</f>
        <v>#N/A</v>
      </c>
      <c r="C713" s="65" t="e">
        <f>VLOOKUP(D713,'Active-Bldg List ref'!$A:$B,2,FALSE)</f>
        <v>#N/A</v>
      </c>
      <c r="D713" s="65" t="e">
        <f>INDEX('Active-Bldg List ref'!$A:$A,MATCH(R713,'Active-Bldg List ref'!$C:$C,0))</f>
        <v>#N/A</v>
      </c>
      <c r="E713" s="65" t="e">
        <f>INDEX('Equip Group &amp; Type ref'!D:D,MATCH(U713,'Equip Group &amp; Type ref'!E:E,0))</f>
        <v>#N/A</v>
      </c>
      <c r="F713" s="66" t="e">
        <f>INDEX('Equip Group &amp; Type ref'!F:F,MATCH(V713,'Equip Group &amp; Type ref'!G:G,0))</f>
        <v>#N/A</v>
      </c>
      <c r="G713" s="83"/>
      <c r="H713" s="69" t="e">
        <f>INDEX('Equip Group &amp; Type ref'!$F:$H,MATCH(F713,'Equip Group &amp; Type ref'!$F:$F,0),MATCH(A713,'Equip Group &amp; Type ref'!$2:$2,0))</f>
        <v>#N/A</v>
      </c>
      <c r="I713" s="70" t="e">
        <f>VLOOKUP(F713,'Equip Group &amp; Type ref'!F:H,6,FALSE)</f>
        <v>#N/A</v>
      </c>
      <c r="J713" s="71" t="e">
        <f>CONCATENATE(D713,":",VLOOKUP(F713,'Equip Group &amp; Type ref'!F:G,2,FALSE),":",$W713)</f>
        <v>#N/A</v>
      </c>
      <c r="K713" s="84" t="e">
        <f t="shared" si="24"/>
        <v>#N/A</v>
      </c>
      <c r="L713" s="70" t="e">
        <f>INDEX('MFR_List ref'!$A:$A,MATCH($Z713,'MFR_List ref'!$B:$B,0))</f>
        <v>#N/A</v>
      </c>
      <c r="M713" s="76" t="e">
        <f t="shared" si="25"/>
        <v>#N/A</v>
      </c>
      <c r="N713" s="78"/>
      <c r="O713" s="85"/>
      <c r="P713" s="86"/>
      <c r="Q713" s="74"/>
      <c r="R713" s="35"/>
      <c r="S713" s="36"/>
      <c r="T713" s="98"/>
      <c r="U713" s="37"/>
      <c r="V713" s="37"/>
      <c r="W713" s="38"/>
      <c r="X713" s="38"/>
      <c r="Y713" s="38"/>
      <c r="Z713" s="35"/>
      <c r="AA713" s="40"/>
      <c r="AB713" s="41"/>
      <c r="AC713" s="42"/>
      <c r="AD713" s="34"/>
      <c r="AE713" s="39"/>
      <c r="AF713" s="39"/>
      <c r="AG713" s="39"/>
      <c r="AH713" s="34"/>
      <c r="AI713" s="39"/>
      <c r="AJ713" s="39"/>
      <c r="AK713" s="43"/>
      <c r="AL713" s="38"/>
      <c r="AM713" s="40"/>
      <c r="AN713" s="40"/>
      <c r="AO713" s="40"/>
      <c r="AP713" s="40"/>
      <c r="AQ713" s="39"/>
      <c r="AR713" s="39"/>
      <c r="AS713" s="39"/>
      <c r="AT713" s="39"/>
      <c r="AU713" s="39"/>
    </row>
    <row r="714" spans="1:47" s="26" customFormat="1" ht="39" customHeight="1" x14ac:dyDescent="0.25">
      <c r="A714" s="65" t="e">
        <f>VLOOKUP(D714,'Active-Bldg List ref'!$A:$E,4,FALSE)</f>
        <v>#N/A</v>
      </c>
      <c r="B714" s="65" t="e">
        <f>VLOOKUP(D714,'Active-Bldg List ref'!$A:$E,5,FALSE)</f>
        <v>#N/A</v>
      </c>
      <c r="C714" s="65" t="e">
        <f>VLOOKUP(D714,'Active-Bldg List ref'!$A:$B,2,FALSE)</f>
        <v>#N/A</v>
      </c>
      <c r="D714" s="65" t="e">
        <f>INDEX('Active-Bldg List ref'!$A:$A,MATCH(R714,'Active-Bldg List ref'!$C:$C,0))</f>
        <v>#N/A</v>
      </c>
      <c r="E714" s="65" t="e">
        <f>INDEX('Equip Group &amp; Type ref'!D:D,MATCH(U714,'Equip Group &amp; Type ref'!E:E,0))</f>
        <v>#N/A</v>
      </c>
      <c r="F714" s="66" t="e">
        <f>INDEX('Equip Group &amp; Type ref'!F:F,MATCH(V714,'Equip Group &amp; Type ref'!G:G,0))</f>
        <v>#N/A</v>
      </c>
      <c r="G714" s="83"/>
      <c r="H714" s="69" t="e">
        <f>INDEX('Equip Group &amp; Type ref'!$F:$H,MATCH(F714,'Equip Group &amp; Type ref'!$F:$F,0),MATCH(A714,'Equip Group &amp; Type ref'!$2:$2,0))</f>
        <v>#N/A</v>
      </c>
      <c r="I714" s="70" t="e">
        <f>VLOOKUP(F714,'Equip Group &amp; Type ref'!F:H,6,FALSE)</f>
        <v>#N/A</v>
      </c>
      <c r="J714" s="71" t="e">
        <f>CONCATENATE(D714,":",VLOOKUP(F714,'Equip Group &amp; Type ref'!F:G,2,FALSE),":",$W714)</f>
        <v>#N/A</v>
      </c>
      <c r="K714" s="84" t="e">
        <f t="shared" si="24"/>
        <v>#N/A</v>
      </c>
      <c r="L714" s="70" t="e">
        <f>INDEX('MFR_List ref'!$A:$A,MATCH($Z714,'MFR_List ref'!$B:$B,0))</f>
        <v>#N/A</v>
      </c>
      <c r="M714" s="76" t="e">
        <f t="shared" si="25"/>
        <v>#N/A</v>
      </c>
      <c r="N714" s="78"/>
      <c r="O714" s="85"/>
      <c r="P714" s="86"/>
      <c r="Q714" s="74"/>
      <c r="R714" s="35"/>
      <c r="S714" s="36"/>
      <c r="T714" s="98"/>
      <c r="U714" s="37"/>
      <c r="V714" s="37"/>
      <c r="W714" s="38"/>
      <c r="X714" s="38"/>
      <c r="Y714" s="38"/>
      <c r="Z714" s="35"/>
      <c r="AA714" s="40"/>
      <c r="AB714" s="41"/>
      <c r="AC714" s="42"/>
      <c r="AD714" s="34"/>
      <c r="AE714" s="39"/>
      <c r="AF714" s="39"/>
      <c r="AG714" s="39"/>
      <c r="AH714" s="34"/>
      <c r="AI714" s="39"/>
      <c r="AJ714" s="39"/>
      <c r="AK714" s="43"/>
      <c r="AL714" s="38"/>
      <c r="AM714" s="40"/>
      <c r="AN714" s="40"/>
      <c r="AO714" s="40"/>
      <c r="AP714" s="40"/>
      <c r="AQ714" s="39"/>
      <c r="AR714" s="39"/>
      <c r="AS714" s="39"/>
      <c r="AT714" s="39"/>
      <c r="AU714" s="39"/>
    </row>
    <row r="715" spans="1:47" s="26" customFormat="1" ht="39" customHeight="1" x14ac:dyDescent="0.25">
      <c r="A715" s="65" t="e">
        <f>VLOOKUP(D715,'Active-Bldg List ref'!$A:$E,4,FALSE)</f>
        <v>#N/A</v>
      </c>
      <c r="B715" s="65" t="e">
        <f>VLOOKUP(D715,'Active-Bldg List ref'!$A:$E,5,FALSE)</f>
        <v>#N/A</v>
      </c>
      <c r="C715" s="65" t="e">
        <f>VLOOKUP(D715,'Active-Bldg List ref'!$A:$B,2,FALSE)</f>
        <v>#N/A</v>
      </c>
      <c r="D715" s="65" t="e">
        <f>INDEX('Active-Bldg List ref'!$A:$A,MATCH(R715,'Active-Bldg List ref'!$C:$C,0))</f>
        <v>#N/A</v>
      </c>
      <c r="E715" s="65" t="e">
        <f>INDEX('Equip Group &amp; Type ref'!D:D,MATCH(U715,'Equip Group &amp; Type ref'!E:E,0))</f>
        <v>#N/A</v>
      </c>
      <c r="F715" s="66" t="e">
        <f>INDEX('Equip Group &amp; Type ref'!F:F,MATCH(V715,'Equip Group &amp; Type ref'!G:G,0))</f>
        <v>#N/A</v>
      </c>
      <c r="G715" s="83"/>
      <c r="H715" s="69" t="e">
        <f>INDEX('Equip Group &amp; Type ref'!$F:$H,MATCH(F715,'Equip Group &amp; Type ref'!$F:$F,0),MATCH(A715,'Equip Group &amp; Type ref'!$2:$2,0))</f>
        <v>#N/A</v>
      </c>
      <c r="I715" s="70" t="e">
        <f>VLOOKUP(F715,'Equip Group &amp; Type ref'!F:H,6,FALSE)</f>
        <v>#N/A</v>
      </c>
      <c r="J715" s="71" t="e">
        <f>CONCATENATE(D715,":",VLOOKUP(F715,'Equip Group &amp; Type ref'!F:G,2,FALSE),":",$W715)</f>
        <v>#N/A</v>
      </c>
      <c r="K715" s="84" t="e">
        <f t="shared" si="24"/>
        <v>#N/A</v>
      </c>
      <c r="L715" s="70" t="e">
        <f>INDEX('MFR_List ref'!$A:$A,MATCH($Z715,'MFR_List ref'!$B:$B,0))</f>
        <v>#N/A</v>
      </c>
      <c r="M715" s="76" t="e">
        <f t="shared" si="25"/>
        <v>#N/A</v>
      </c>
      <c r="N715" s="78"/>
      <c r="O715" s="85"/>
      <c r="P715" s="86"/>
      <c r="Q715" s="74"/>
      <c r="R715" s="35"/>
      <c r="S715" s="36"/>
      <c r="T715" s="98"/>
      <c r="U715" s="37"/>
      <c r="V715" s="37"/>
      <c r="W715" s="38"/>
      <c r="X715" s="38"/>
      <c r="Y715" s="38"/>
      <c r="Z715" s="35"/>
      <c r="AA715" s="40"/>
      <c r="AB715" s="41"/>
      <c r="AC715" s="42"/>
      <c r="AD715" s="34"/>
      <c r="AE715" s="39"/>
      <c r="AF715" s="39"/>
      <c r="AG715" s="39"/>
      <c r="AH715" s="34"/>
      <c r="AI715" s="39"/>
      <c r="AJ715" s="39"/>
      <c r="AK715" s="43"/>
      <c r="AL715" s="38"/>
      <c r="AM715" s="40"/>
      <c r="AN715" s="40"/>
      <c r="AO715" s="40"/>
      <c r="AP715" s="40"/>
      <c r="AQ715" s="39"/>
      <c r="AR715" s="39"/>
      <c r="AS715" s="39"/>
      <c r="AT715" s="39"/>
      <c r="AU715" s="39"/>
    </row>
    <row r="716" spans="1:47" s="26" customFormat="1" ht="39" customHeight="1" x14ac:dyDescent="0.25">
      <c r="A716" s="65" t="e">
        <f>VLOOKUP(D716,'Active-Bldg List ref'!$A:$E,4,FALSE)</f>
        <v>#N/A</v>
      </c>
      <c r="B716" s="65" t="e">
        <f>VLOOKUP(D716,'Active-Bldg List ref'!$A:$E,5,FALSE)</f>
        <v>#N/A</v>
      </c>
      <c r="C716" s="65" t="e">
        <f>VLOOKUP(D716,'Active-Bldg List ref'!$A:$B,2,FALSE)</f>
        <v>#N/A</v>
      </c>
      <c r="D716" s="65" t="e">
        <f>INDEX('Active-Bldg List ref'!$A:$A,MATCH(R716,'Active-Bldg List ref'!$C:$C,0))</f>
        <v>#N/A</v>
      </c>
      <c r="E716" s="65" t="e">
        <f>INDEX('Equip Group &amp; Type ref'!D:D,MATCH(U716,'Equip Group &amp; Type ref'!E:E,0))</f>
        <v>#N/A</v>
      </c>
      <c r="F716" s="66" t="e">
        <f>INDEX('Equip Group &amp; Type ref'!F:F,MATCH(V716,'Equip Group &amp; Type ref'!G:G,0))</f>
        <v>#N/A</v>
      </c>
      <c r="G716" s="83"/>
      <c r="H716" s="69" t="e">
        <f>INDEX('Equip Group &amp; Type ref'!$F:$H,MATCH(F716,'Equip Group &amp; Type ref'!$F:$F,0),MATCH(A716,'Equip Group &amp; Type ref'!$2:$2,0))</f>
        <v>#N/A</v>
      </c>
      <c r="I716" s="70" t="e">
        <f>VLOOKUP(F716,'Equip Group &amp; Type ref'!F:H,6,FALSE)</f>
        <v>#N/A</v>
      </c>
      <c r="J716" s="71" t="e">
        <f>CONCATENATE(D716,":",VLOOKUP(F716,'Equip Group &amp; Type ref'!F:G,2,FALSE),":",$W716)</f>
        <v>#N/A</v>
      </c>
      <c r="K716" s="84" t="e">
        <f t="shared" si="24"/>
        <v>#N/A</v>
      </c>
      <c r="L716" s="70" t="e">
        <f>INDEX('MFR_List ref'!$A:$A,MATCH($Z716,'MFR_List ref'!$B:$B,0))</f>
        <v>#N/A</v>
      </c>
      <c r="M716" s="76" t="e">
        <f t="shared" si="25"/>
        <v>#N/A</v>
      </c>
      <c r="N716" s="78"/>
      <c r="O716" s="85"/>
      <c r="P716" s="86"/>
      <c r="Q716" s="74"/>
      <c r="R716" s="35"/>
      <c r="S716" s="36"/>
      <c r="T716" s="98"/>
      <c r="U716" s="37"/>
      <c r="V716" s="37"/>
      <c r="W716" s="38"/>
      <c r="X716" s="38"/>
      <c r="Y716" s="38"/>
      <c r="Z716" s="35"/>
      <c r="AA716" s="40"/>
      <c r="AB716" s="41"/>
      <c r="AC716" s="42"/>
      <c r="AD716" s="34"/>
      <c r="AE716" s="39"/>
      <c r="AF716" s="39"/>
      <c r="AG716" s="39"/>
      <c r="AH716" s="34"/>
      <c r="AI716" s="39"/>
      <c r="AJ716" s="39"/>
      <c r="AK716" s="43"/>
      <c r="AL716" s="38"/>
      <c r="AM716" s="40"/>
      <c r="AN716" s="40"/>
      <c r="AO716" s="40"/>
      <c r="AP716" s="40"/>
      <c r="AQ716" s="39"/>
      <c r="AR716" s="39"/>
      <c r="AS716" s="39"/>
      <c r="AT716" s="39"/>
      <c r="AU716" s="39"/>
    </row>
    <row r="717" spans="1:47" s="26" customFormat="1" ht="39" customHeight="1" x14ac:dyDescent="0.25">
      <c r="A717" s="65" t="e">
        <f>VLOOKUP(D717,'Active-Bldg List ref'!$A:$E,4,FALSE)</f>
        <v>#N/A</v>
      </c>
      <c r="B717" s="65" t="e">
        <f>VLOOKUP(D717,'Active-Bldg List ref'!$A:$E,5,FALSE)</f>
        <v>#N/A</v>
      </c>
      <c r="C717" s="65" t="e">
        <f>VLOOKUP(D717,'Active-Bldg List ref'!$A:$B,2,FALSE)</f>
        <v>#N/A</v>
      </c>
      <c r="D717" s="65" t="e">
        <f>INDEX('Active-Bldg List ref'!$A:$A,MATCH(R717,'Active-Bldg List ref'!$C:$C,0))</f>
        <v>#N/A</v>
      </c>
      <c r="E717" s="65" t="e">
        <f>INDEX('Equip Group &amp; Type ref'!D:D,MATCH(U717,'Equip Group &amp; Type ref'!E:E,0))</f>
        <v>#N/A</v>
      </c>
      <c r="F717" s="66" t="e">
        <f>INDEX('Equip Group &amp; Type ref'!F:F,MATCH(V717,'Equip Group &amp; Type ref'!G:G,0))</f>
        <v>#N/A</v>
      </c>
      <c r="G717" s="83"/>
      <c r="H717" s="69" t="e">
        <f>INDEX('Equip Group &amp; Type ref'!$F:$H,MATCH(F717,'Equip Group &amp; Type ref'!$F:$F,0),MATCH(A717,'Equip Group &amp; Type ref'!$2:$2,0))</f>
        <v>#N/A</v>
      </c>
      <c r="I717" s="70" t="e">
        <f>VLOOKUP(F717,'Equip Group &amp; Type ref'!F:H,6,FALSE)</f>
        <v>#N/A</v>
      </c>
      <c r="J717" s="71" t="e">
        <f>CONCATENATE(D717,":",VLOOKUP(F717,'Equip Group &amp; Type ref'!F:G,2,FALSE),":",$W717)</f>
        <v>#N/A</v>
      </c>
      <c r="K717" s="84" t="e">
        <f t="shared" si="24"/>
        <v>#N/A</v>
      </c>
      <c r="L717" s="70" t="e">
        <f>INDEX('MFR_List ref'!$A:$A,MATCH($Z717,'MFR_List ref'!$B:$B,0))</f>
        <v>#N/A</v>
      </c>
      <c r="M717" s="76" t="e">
        <f t="shared" si="25"/>
        <v>#N/A</v>
      </c>
      <c r="N717" s="78"/>
      <c r="O717" s="85"/>
      <c r="P717" s="86"/>
      <c r="Q717" s="74"/>
      <c r="R717" s="35"/>
      <c r="S717" s="36"/>
      <c r="T717" s="98"/>
      <c r="U717" s="37"/>
      <c r="V717" s="37"/>
      <c r="W717" s="38"/>
      <c r="X717" s="38"/>
      <c r="Y717" s="38"/>
      <c r="Z717" s="35"/>
      <c r="AA717" s="40"/>
      <c r="AB717" s="41"/>
      <c r="AC717" s="42"/>
      <c r="AD717" s="34"/>
      <c r="AE717" s="39"/>
      <c r="AF717" s="39"/>
      <c r="AG717" s="39"/>
      <c r="AH717" s="34"/>
      <c r="AI717" s="39"/>
      <c r="AJ717" s="39"/>
      <c r="AK717" s="43"/>
      <c r="AL717" s="38"/>
      <c r="AM717" s="40"/>
      <c r="AN717" s="40"/>
      <c r="AO717" s="40"/>
      <c r="AP717" s="40"/>
      <c r="AQ717" s="39"/>
      <c r="AR717" s="39"/>
      <c r="AS717" s="39"/>
      <c r="AT717" s="39"/>
      <c r="AU717" s="39"/>
    </row>
    <row r="718" spans="1:47" s="26" customFormat="1" ht="39" customHeight="1" x14ac:dyDescent="0.25">
      <c r="A718" s="65" t="e">
        <f>VLOOKUP(D718,'Active-Bldg List ref'!$A:$E,4,FALSE)</f>
        <v>#N/A</v>
      </c>
      <c r="B718" s="65" t="e">
        <f>VLOOKUP(D718,'Active-Bldg List ref'!$A:$E,5,FALSE)</f>
        <v>#N/A</v>
      </c>
      <c r="C718" s="65" t="e">
        <f>VLOOKUP(D718,'Active-Bldg List ref'!$A:$B,2,FALSE)</f>
        <v>#N/A</v>
      </c>
      <c r="D718" s="65" t="e">
        <f>INDEX('Active-Bldg List ref'!$A:$A,MATCH(R718,'Active-Bldg List ref'!$C:$C,0))</f>
        <v>#N/A</v>
      </c>
      <c r="E718" s="65" t="e">
        <f>INDEX('Equip Group &amp; Type ref'!D:D,MATCH(U718,'Equip Group &amp; Type ref'!E:E,0))</f>
        <v>#N/A</v>
      </c>
      <c r="F718" s="66" t="e">
        <f>INDEX('Equip Group &amp; Type ref'!F:F,MATCH(V718,'Equip Group &amp; Type ref'!G:G,0))</f>
        <v>#N/A</v>
      </c>
      <c r="G718" s="83"/>
      <c r="H718" s="69" t="e">
        <f>INDEX('Equip Group &amp; Type ref'!$F:$H,MATCH(F718,'Equip Group &amp; Type ref'!$F:$F,0),MATCH(A718,'Equip Group &amp; Type ref'!$2:$2,0))</f>
        <v>#N/A</v>
      </c>
      <c r="I718" s="70" t="e">
        <f>VLOOKUP(F718,'Equip Group &amp; Type ref'!F:H,6,FALSE)</f>
        <v>#N/A</v>
      </c>
      <c r="J718" s="71" t="e">
        <f>CONCATENATE(D718,":",VLOOKUP(F718,'Equip Group &amp; Type ref'!F:G,2,FALSE),":",$W718)</f>
        <v>#N/A</v>
      </c>
      <c r="K718" s="84" t="e">
        <f t="shared" si="24"/>
        <v>#N/A</v>
      </c>
      <c r="L718" s="70" t="e">
        <f>INDEX('MFR_List ref'!$A:$A,MATCH($Z718,'MFR_List ref'!$B:$B,0))</f>
        <v>#N/A</v>
      </c>
      <c r="M718" s="76" t="e">
        <f t="shared" si="25"/>
        <v>#N/A</v>
      </c>
      <c r="N718" s="78"/>
      <c r="O718" s="85"/>
      <c r="P718" s="86"/>
      <c r="Q718" s="74"/>
      <c r="R718" s="35"/>
      <c r="S718" s="36"/>
      <c r="T718" s="98"/>
      <c r="U718" s="37"/>
      <c r="V718" s="37"/>
      <c r="W718" s="38"/>
      <c r="X718" s="38"/>
      <c r="Y718" s="38"/>
      <c r="Z718" s="35"/>
      <c r="AA718" s="40"/>
      <c r="AB718" s="41"/>
      <c r="AC718" s="42"/>
      <c r="AD718" s="34"/>
      <c r="AE718" s="39"/>
      <c r="AF718" s="39"/>
      <c r="AG718" s="39"/>
      <c r="AH718" s="34"/>
      <c r="AI718" s="39"/>
      <c r="AJ718" s="39"/>
      <c r="AK718" s="43"/>
      <c r="AL718" s="38"/>
      <c r="AM718" s="40"/>
      <c r="AN718" s="40"/>
      <c r="AO718" s="40"/>
      <c r="AP718" s="40"/>
      <c r="AQ718" s="39"/>
      <c r="AR718" s="39"/>
      <c r="AS718" s="39"/>
      <c r="AT718" s="39"/>
      <c r="AU718" s="39"/>
    </row>
    <row r="719" spans="1:47" s="26" customFormat="1" ht="39" customHeight="1" x14ac:dyDescent="0.25">
      <c r="A719" s="65" t="e">
        <f>VLOOKUP(D719,'Active-Bldg List ref'!$A:$E,4,FALSE)</f>
        <v>#N/A</v>
      </c>
      <c r="B719" s="65" t="e">
        <f>VLOOKUP(D719,'Active-Bldg List ref'!$A:$E,5,FALSE)</f>
        <v>#N/A</v>
      </c>
      <c r="C719" s="65" t="e">
        <f>VLOOKUP(D719,'Active-Bldg List ref'!$A:$B,2,FALSE)</f>
        <v>#N/A</v>
      </c>
      <c r="D719" s="65" t="e">
        <f>INDEX('Active-Bldg List ref'!$A:$A,MATCH(R719,'Active-Bldg List ref'!$C:$C,0))</f>
        <v>#N/A</v>
      </c>
      <c r="E719" s="65" t="e">
        <f>INDEX('Equip Group &amp; Type ref'!D:D,MATCH(U719,'Equip Group &amp; Type ref'!E:E,0))</f>
        <v>#N/A</v>
      </c>
      <c r="F719" s="66" t="e">
        <f>INDEX('Equip Group &amp; Type ref'!F:F,MATCH(V719,'Equip Group &amp; Type ref'!G:G,0))</f>
        <v>#N/A</v>
      </c>
      <c r="G719" s="83"/>
      <c r="H719" s="69" t="e">
        <f>INDEX('Equip Group &amp; Type ref'!$F:$H,MATCH(F719,'Equip Group &amp; Type ref'!$F:$F,0),MATCH(A719,'Equip Group &amp; Type ref'!$2:$2,0))</f>
        <v>#N/A</v>
      </c>
      <c r="I719" s="70" t="e">
        <f>VLOOKUP(F719,'Equip Group &amp; Type ref'!F:H,6,FALSE)</f>
        <v>#N/A</v>
      </c>
      <c r="J719" s="71" t="e">
        <f>CONCATENATE(D719,":",VLOOKUP(F719,'Equip Group &amp; Type ref'!F:G,2,FALSE),":",$W719)</f>
        <v>#N/A</v>
      </c>
      <c r="K719" s="84" t="e">
        <f t="shared" si="24"/>
        <v>#N/A</v>
      </c>
      <c r="L719" s="70" t="e">
        <f>INDEX('MFR_List ref'!$A:$A,MATCH($Z719,'MFR_List ref'!$B:$B,0))</f>
        <v>#N/A</v>
      </c>
      <c r="M719" s="76" t="e">
        <f t="shared" si="25"/>
        <v>#N/A</v>
      </c>
      <c r="N719" s="78"/>
      <c r="O719" s="85"/>
      <c r="P719" s="86"/>
      <c r="Q719" s="74"/>
      <c r="R719" s="35"/>
      <c r="S719" s="36"/>
      <c r="T719" s="98"/>
      <c r="U719" s="37"/>
      <c r="V719" s="37"/>
      <c r="W719" s="38"/>
      <c r="X719" s="38"/>
      <c r="Y719" s="38"/>
      <c r="Z719" s="35"/>
      <c r="AA719" s="40"/>
      <c r="AB719" s="41"/>
      <c r="AC719" s="42"/>
      <c r="AD719" s="34"/>
      <c r="AE719" s="39"/>
      <c r="AF719" s="39"/>
      <c r="AG719" s="39"/>
      <c r="AH719" s="34"/>
      <c r="AI719" s="39"/>
      <c r="AJ719" s="39"/>
      <c r="AK719" s="43"/>
      <c r="AL719" s="38"/>
      <c r="AM719" s="40"/>
      <c r="AN719" s="40"/>
      <c r="AO719" s="40"/>
      <c r="AP719" s="40"/>
      <c r="AQ719" s="39"/>
      <c r="AR719" s="39"/>
      <c r="AS719" s="39"/>
      <c r="AT719" s="39"/>
      <c r="AU719" s="39"/>
    </row>
    <row r="720" spans="1:47" s="26" customFormat="1" ht="39" customHeight="1" x14ac:dyDescent="0.25">
      <c r="A720" s="65" t="e">
        <f>VLOOKUP(D720,'Active-Bldg List ref'!$A:$E,4,FALSE)</f>
        <v>#N/A</v>
      </c>
      <c r="B720" s="65" t="e">
        <f>VLOOKUP(D720,'Active-Bldg List ref'!$A:$E,5,FALSE)</f>
        <v>#N/A</v>
      </c>
      <c r="C720" s="65" t="e">
        <f>VLOOKUP(D720,'Active-Bldg List ref'!$A:$B,2,FALSE)</f>
        <v>#N/A</v>
      </c>
      <c r="D720" s="65" t="e">
        <f>INDEX('Active-Bldg List ref'!$A:$A,MATCH(R720,'Active-Bldg List ref'!$C:$C,0))</f>
        <v>#N/A</v>
      </c>
      <c r="E720" s="65" t="e">
        <f>INDEX('Equip Group &amp; Type ref'!D:D,MATCH(U720,'Equip Group &amp; Type ref'!E:E,0))</f>
        <v>#N/A</v>
      </c>
      <c r="F720" s="66" t="e">
        <f>INDEX('Equip Group &amp; Type ref'!F:F,MATCH(V720,'Equip Group &amp; Type ref'!G:G,0))</f>
        <v>#N/A</v>
      </c>
      <c r="G720" s="83"/>
      <c r="H720" s="69" t="e">
        <f>INDEX('Equip Group &amp; Type ref'!$F:$H,MATCH(F720,'Equip Group &amp; Type ref'!$F:$F,0),MATCH(A720,'Equip Group &amp; Type ref'!$2:$2,0))</f>
        <v>#N/A</v>
      </c>
      <c r="I720" s="70" t="e">
        <f>VLOOKUP(F720,'Equip Group &amp; Type ref'!F:H,6,FALSE)</f>
        <v>#N/A</v>
      </c>
      <c r="J720" s="71" t="e">
        <f>CONCATENATE(D720,":",VLOOKUP(F720,'Equip Group &amp; Type ref'!F:G,2,FALSE),":",$W720)</f>
        <v>#N/A</v>
      </c>
      <c r="K720" s="84" t="e">
        <f t="shared" si="24"/>
        <v>#N/A</v>
      </c>
      <c r="L720" s="70" t="e">
        <f>INDEX('MFR_List ref'!$A:$A,MATCH($Z720,'MFR_List ref'!$B:$B,0))</f>
        <v>#N/A</v>
      </c>
      <c r="M720" s="76" t="e">
        <f t="shared" si="25"/>
        <v>#N/A</v>
      </c>
      <c r="N720" s="78"/>
      <c r="O720" s="85"/>
      <c r="P720" s="86"/>
      <c r="Q720" s="74"/>
      <c r="R720" s="35"/>
      <c r="S720" s="36"/>
      <c r="T720" s="98"/>
      <c r="U720" s="37"/>
      <c r="V720" s="37"/>
      <c r="W720" s="38"/>
      <c r="X720" s="38"/>
      <c r="Y720" s="38"/>
      <c r="Z720" s="35"/>
      <c r="AA720" s="40"/>
      <c r="AB720" s="41"/>
      <c r="AC720" s="42"/>
      <c r="AD720" s="34"/>
      <c r="AE720" s="39"/>
      <c r="AF720" s="39"/>
      <c r="AG720" s="39"/>
      <c r="AH720" s="34"/>
      <c r="AI720" s="39"/>
      <c r="AJ720" s="39"/>
      <c r="AK720" s="43"/>
      <c r="AL720" s="38"/>
      <c r="AM720" s="40"/>
      <c r="AN720" s="40"/>
      <c r="AO720" s="40"/>
      <c r="AP720" s="40"/>
      <c r="AQ720" s="39"/>
      <c r="AR720" s="39"/>
      <c r="AS720" s="39"/>
      <c r="AT720" s="39"/>
      <c r="AU720" s="39"/>
    </row>
    <row r="721" spans="1:47" s="26" customFormat="1" ht="39" customHeight="1" x14ac:dyDescent="0.25">
      <c r="A721" s="65" t="e">
        <f>VLOOKUP(D721,'Active-Bldg List ref'!$A:$E,4,FALSE)</f>
        <v>#N/A</v>
      </c>
      <c r="B721" s="65" t="e">
        <f>VLOOKUP(D721,'Active-Bldg List ref'!$A:$E,5,FALSE)</f>
        <v>#N/A</v>
      </c>
      <c r="C721" s="65" t="e">
        <f>VLOOKUP(D721,'Active-Bldg List ref'!$A:$B,2,FALSE)</f>
        <v>#N/A</v>
      </c>
      <c r="D721" s="65" t="e">
        <f>INDEX('Active-Bldg List ref'!$A:$A,MATCH(R721,'Active-Bldg List ref'!$C:$C,0))</f>
        <v>#N/A</v>
      </c>
      <c r="E721" s="65" t="e">
        <f>INDEX('Equip Group &amp; Type ref'!D:D,MATCH(U721,'Equip Group &amp; Type ref'!E:E,0))</f>
        <v>#N/A</v>
      </c>
      <c r="F721" s="66" t="e">
        <f>INDEX('Equip Group &amp; Type ref'!F:F,MATCH(V721,'Equip Group &amp; Type ref'!G:G,0))</f>
        <v>#N/A</v>
      </c>
      <c r="G721" s="83"/>
      <c r="H721" s="69" t="e">
        <f>INDEX('Equip Group &amp; Type ref'!$F:$H,MATCH(F721,'Equip Group &amp; Type ref'!$F:$F,0),MATCH(A721,'Equip Group &amp; Type ref'!$2:$2,0))</f>
        <v>#N/A</v>
      </c>
      <c r="I721" s="70" t="e">
        <f>VLOOKUP(F721,'Equip Group &amp; Type ref'!F:H,6,FALSE)</f>
        <v>#N/A</v>
      </c>
      <c r="J721" s="71" t="e">
        <f>CONCATENATE(D721,":",VLOOKUP(F721,'Equip Group &amp; Type ref'!F:G,2,FALSE),":",$W721)</f>
        <v>#N/A</v>
      </c>
      <c r="K721" s="84" t="e">
        <f t="shared" si="24"/>
        <v>#N/A</v>
      </c>
      <c r="L721" s="70" t="e">
        <f>INDEX('MFR_List ref'!$A:$A,MATCH($Z721,'MFR_List ref'!$B:$B,0))</f>
        <v>#N/A</v>
      </c>
      <c r="M721" s="76" t="e">
        <f t="shared" si="25"/>
        <v>#N/A</v>
      </c>
      <c r="N721" s="78"/>
      <c r="O721" s="85"/>
      <c r="P721" s="86"/>
      <c r="Q721" s="74"/>
      <c r="R721" s="35"/>
      <c r="S721" s="36"/>
      <c r="T721" s="98"/>
      <c r="U721" s="37"/>
      <c r="V721" s="37"/>
      <c r="W721" s="38"/>
      <c r="X721" s="38"/>
      <c r="Y721" s="38"/>
      <c r="Z721" s="35"/>
      <c r="AA721" s="40"/>
      <c r="AB721" s="41"/>
      <c r="AC721" s="42"/>
      <c r="AD721" s="34"/>
      <c r="AE721" s="39"/>
      <c r="AF721" s="39"/>
      <c r="AG721" s="39"/>
      <c r="AH721" s="34"/>
      <c r="AI721" s="39"/>
      <c r="AJ721" s="39"/>
      <c r="AK721" s="43"/>
      <c r="AL721" s="38"/>
      <c r="AM721" s="40"/>
      <c r="AN721" s="40"/>
      <c r="AO721" s="40"/>
      <c r="AP721" s="40"/>
      <c r="AQ721" s="39"/>
      <c r="AR721" s="39"/>
      <c r="AS721" s="39"/>
      <c r="AT721" s="39"/>
      <c r="AU721" s="39"/>
    </row>
    <row r="722" spans="1:47" s="26" customFormat="1" ht="39" customHeight="1" x14ac:dyDescent="0.25">
      <c r="A722" s="65" t="e">
        <f>VLOOKUP(D722,'Active-Bldg List ref'!$A:$E,4,FALSE)</f>
        <v>#N/A</v>
      </c>
      <c r="B722" s="65" t="e">
        <f>VLOOKUP(D722,'Active-Bldg List ref'!$A:$E,5,FALSE)</f>
        <v>#N/A</v>
      </c>
      <c r="C722" s="65" t="e">
        <f>VLOOKUP(D722,'Active-Bldg List ref'!$A:$B,2,FALSE)</f>
        <v>#N/A</v>
      </c>
      <c r="D722" s="65" t="e">
        <f>INDEX('Active-Bldg List ref'!$A:$A,MATCH(R722,'Active-Bldg List ref'!$C:$C,0))</f>
        <v>#N/A</v>
      </c>
      <c r="E722" s="65" t="e">
        <f>INDEX('Equip Group &amp; Type ref'!D:D,MATCH(U722,'Equip Group &amp; Type ref'!E:E,0))</f>
        <v>#N/A</v>
      </c>
      <c r="F722" s="66" t="e">
        <f>INDEX('Equip Group &amp; Type ref'!F:F,MATCH(V722,'Equip Group &amp; Type ref'!G:G,0))</f>
        <v>#N/A</v>
      </c>
      <c r="G722" s="83"/>
      <c r="H722" s="69" t="e">
        <f>INDEX('Equip Group &amp; Type ref'!$F:$H,MATCH(F722,'Equip Group &amp; Type ref'!$F:$F,0),MATCH(A722,'Equip Group &amp; Type ref'!$2:$2,0))</f>
        <v>#N/A</v>
      </c>
      <c r="I722" s="70" t="e">
        <f>VLOOKUP(F722,'Equip Group &amp; Type ref'!F:H,6,FALSE)</f>
        <v>#N/A</v>
      </c>
      <c r="J722" s="71" t="e">
        <f>CONCATENATE(D722,":",VLOOKUP(F722,'Equip Group &amp; Type ref'!F:G,2,FALSE),":",$W722)</f>
        <v>#N/A</v>
      </c>
      <c r="K722" s="84" t="e">
        <f t="shared" si="24"/>
        <v>#N/A</v>
      </c>
      <c r="L722" s="70" t="e">
        <f>INDEX('MFR_List ref'!$A:$A,MATCH($Z722,'MFR_List ref'!$B:$B,0))</f>
        <v>#N/A</v>
      </c>
      <c r="M722" s="76" t="e">
        <f t="shared" si="25"/>
        <v>#N/A</v>
      </c>
      <c r="N722" s="78"/>
      <c r="O722" s="85"/>
      <c r="P722" s="86"/>
      <c r="Q722" s="74"/>
      <c r="R722" s="35"/>
      <c r="S722" s="36"/>
      <c r="T722" s="98"/>
      <c r="U722" s="37"/>
      <c r="V722" s="37"/>
      <c r="W722" s="38"/>
      <c r="X722" s="38"/>
      <c r="Y722" s="38"/>
      <c r="Z722" s="35"/>
      <c r="AA722" s="40"/>
      <c r="AB722" s="41"/>
      <c r="AC722" s="42"/>
      <c r="AD722" s="34"/>
      <c r="AE722" s="39"/>
      <c r="AF722" s="39"/>
      <c r="AG722" s="39"/>
      <c r="AH722" s="34"/>
      <c r="AI722" s="39"/>
      <c r="AJ722" s="39"/>
      <c r="AK722" s="43"/>
      <c r="AL722" s="38"/>
      <c r="AM722" s="40"/>
      <c r="AN722" s="40"/>
      <c r="AO722" s="40"/>
      <c r="AP722" s="40"/>
      <c r="AQ722" s="39"/>
      <c r="AR722" s="39"/>
      <c r="AS722" s="39"/>
      <c r="AT722" s="39"/>
      <c r="AU722" s="39"/>
    </row>
    <row r="723" spans="1:47" s="26" customFormat="1" ht="39" customHeight="1" x14ac:dyDescent="0.25">
      <c r="A723" s="65" t="e">
        <f>VLOOKUP(D723,'Active-Bldg List ref'!$A:$E,4,FALSE)</f>
        <v>#N/A</v>
      </c>
      <c r="B723" s="65" t="e">
        <f>VLOOKUP(D723,'Active-Bldg List ref'!$A:$E,5,FALSE)</f>
        <v>#N/A</v>
      </c>
      <c r="C723" s="65" t="e">
        <f>VLOOKUP(D723,'Active-Bldg List ref'!$A:$B,2,FALSE)</f>
        <v>#N/A</v>
      </c>
      <c r="D723" s="65" t="e">
        <f>INDEX('Active-Bldg List ref'!$A:$A,MATCH(R723,'Active-Bldg List ref'!$C:$C,0))</f>
        <v>#N/A</v>
      </c>
      <c r="E723" s="65" t="e">
        <f>INDEX('Equip Group &amp; Type ref'!D:D,MATCH(U723,'Equip Group &amp; Type ref'!E:E,0))</f>
        <v>#N/A</v>
      </c>
      <c r="F723" s="66" t="e">
        <f>INDEX('Equip Group &amp; Type ref'!F:F,MATCH(V723,'Equip Group &amp; Type ref'!G:G,0))</f>
        <v>#N/A</v>
      </c>
      <c r="G723" s="83"/>
      <c r="H723" s="69" t="e">
        <f>INDEX('Equip Group &amp; Type ref'!$F:$H,MATCH(F723,'Equip Group &amp; Type ref'!$F:$F,0),MATCH(A723,'Equip Group &amp; Type ref'!$2:$2,0))</f>
        <v>#N/A</v>
      </c>
      <c r="I723" s="70" t="e">
        <f>VLOOKUP(F723,'Equip Group &amp; Type ref'!F:H,6,FALSE)</f>
        <v>#N/A</v>
      </c>
      <c r="J723" s="71" t="e">
        <f>CONCATENATE(D723,":",VLOOKUP(F723,'Equip Group &amp; Type ref'!F:G,2,FALSE),":",$W723)</f>
        <v>#N/A</v>
      </c>
      <c r="K723" s="84" t="e">
        <f t="shared" si="24"/>
        <v>#N/A</v>
      </c>
      <c r="L723" s="70" t="e">
        <f>INDEX('MFR_List ref'!$A:$A,MATCH($Z723,'MFR_List ref'!$B:$B,0))</f>
        <v>#N/A</v>
      </c>
      <c r="M723" s="76" t="e">
        <f t="shared" si="25"/>
        <v>#N/A</v>
      </c>
      <c r="N723" s="78"/>
      <c r="O723" s="85"/>
      <c r="P723" s="86"/>
      <c r="Q723" s="74"/>
      <c r="R723" s="35"/>
      <c r="S723" s="36"/>
      <c r="T723" s="98"/>
      <c r="U723" s="37"/>
      <c r="V723" s="37"/>
      <c r="W723" s="38"/>
      <c r="X723" s="38"/>
      <c r="Y723" s="38"/>
      <c r="Z723" s="35"/>
      <c r="AA723" s="40"/>
      <c r="AB723" s="41"/>
      <c r="AC723" s="42"/>
      <c r="AD723" s="34"/>
      <c r="AE723" s="39"/>
      <c r="AF723" s="39"/>
      <c r="AG723" s="39"/>
      <c r="AH723" s="34"/>
      <c r="AI723" s="39"/>
      <c r="AJ723" s="39"/>
      <c r="AK723" s="43"/>
      <c r="AL723" s="38"/>
      <c r="AM723" s="40"/>
      <c r="AN723" s="40"/>
      <c r="AO723" s="40"/>
      <c r="AP723" s="40"/>
      <c r="AQ723" s="39"/>
      <c r="AR723" s="39"/>
      <c r="AS723" s="39"/>
      <c r="AT723" s="39"/>
      <c r="AU723" s="39"/>
    </row>
    <row r="724" spans="1:47" s="26" customFormat="1" ht="39" customHeight="1" x14ac:dyDescent="0.25">
      <c r="A724" s="65" t="e">
        <f>VLOOKUP(D724,'Active-Bldg List ref'!$A:$E,4,FALSE)</f>
        <v>#N/A</v>
      </c>
      <c r="B724" s="65" t="e">
        <f>VLOOKUP(D724,'Active-Bldg List ref'!$A:$E,5,FALSE)</f>
        <v>#N/A</v>
      </c>
      <c r="C724" s="65" t="e">
        <f>VLOOKUP(D724,'Active-Bldg List ref'!$A:$B,2,FALSE)</f>
        <v>#N/A</v>
      </c>
      <c r="D724" s="65" t="e">
        <f>INDEX('Active-Bldg List ref'!$A:$A,MATCH(R724,'Active-Bldg List ref'!$C:$C,0))</f>
        <v>#N/A</v>
      </c>
      <c r="E724" s="65" t="e">
        <f>INDEX('Equip Group &amp; Type ref'!D:D,MATCH(U724,'Equip Group &amp; Type ref'!E:E,0))</f>
        <v>#N/A</v>
      </c>
      <c r="F724" s="66" t="e">
        <f>INDEX('Equip Group &amp; Type ref'!F:F,MATCH(V724,'Equip Group &amp; Type ref'!G:G,0))</f>
        <v>#N/A</v>
      </c>
      <c r="G724" s="83"/>
      <c r="H724" s="69" t="e">
        <f>INDEX('Equip Group &amp; Type ref'!$F:$H,MATCH(F724,'Equip Group &amp; Type ref'!$F:$F,0),MATCH(A724,'Equip Group &amp; Type ref'!$2:$2,0))</f>
        <v>#N/A</v>
      </c>
      <c r="I724" s="70" t="e">
        <f>VLOOKUP(F724,'Equip Group &amp; Type ref'!F:H,6,FALSE)</f>
        <v>#N/A</v>
      </c>
      <c r="J724" s="71" t="e">
        <f>CONCATENATE(D724,":",VLOOKUP(F724,'Equip Group &amp; Type ref'!F:G,2,FALSE),":",$W724)</f>
        <v>#N/A</v>
      </c>
      <c r="K724" s="84" t="e">
        <f t="shared" si="24"/>
        <v>#N/A</v>
      </c>
      <c r="L724" s="70" t="e">
        <f>INDEX('MFR_List ref'!$A:$A,MATCH($Z724,'MFR_List ref'!$B:$B,0))</f>
        <v>#N/A</v>
      </c>
      <c r="M724" s="76" t="e">
        <f t="shared" si="25"/>
        <v>#N/A</v>
      </c>
      <c r="N724" s="78"/>
      <c r="O724" s="85"/>
      <c r="P724" s="86"/>
      <c r="Q724" s="74"/>
      <c r="R724" s="35"/>
      <c r="S724" s="36"/>
      <c r="T724" s="98"/>
      <c r="U724" s="37"/>
      <c r="V724" s="37"/>
      <c r="W724" s="38"/>
      <c r="X724" s="38"/>
      <c r="Y724" s="38"/>
      <c r="Z724" s="35"/>
      <c r="AA724" s="40"/>
      <c r="AB724" s="41"/>
      <c r="AC724" s="42"/>
      <c r="AD724" s="34"/>
      <c r="AE724" s="39"/>
      <c r="AF724" s="39"/>
      <c r="AG724" s="39"/>
      <c r="AH724" s="34"/>
      <c r="AI724" s="39"/>
      <c r="AJ724" s="39"/>
      <c r="AK724" s="43"/>
      <c r="AL724" s="38"/>
      <c r="AM724" s="40"/>
      <c r="AN724" s="40"/>
      <c r="AO724" s="40"/>
      <c r="AP724" s="40"/>
      <c r="AQ724" s="39"/>
      <c r="AR724" s="39"/>
      <c r="AS724" s="39"/>
      <c r="AT724" s="39"/>
      <c r="AU724" s="39"/>
    </row>
    <row r="725" spans="1:47" s="26" customFormat="1" ht="39" customHeight="1" x14ac:dyDescent="0.25">
      <c r="A725" s="65" t="e">
        <f>VLOOKUP(D725,'Active-Bldg List ref'!$A:$E,4,FALSE)</f>
        <v>#N/A</v>
      </c>
      <c r="B725" s="65" t="e">
        <f>VLOOKUP(D725,'Active-Bldg List ref'!$A:$E,5,FALSE)</f>
        <v>#N/A</v>
      </c>
      <c r="C725" s="65" t="e">
        <f>VLOOKUP(D725,'Active-Bldg List ref'!$A:$B,2,FALSE)</f>
        <v>#N/A</v>
      </c>
      <c r="D725" s="65" t="e">
        <f>INDEX('Active-Bldg List ref'!$A:$A,MATCH(R725,'Active-Bldg List ref'!$C:$C,0))</f>
        <v>#N/A</v>
      </c>
      <c r="E725" s="65" t="e">
        <f>INDEX('Equip Group &amp; Type ref'!D:D,MATCH(U725,'Equip Group &amp; Type ref'!E:E,0))</f>
        <v>#N/A</v>
      </c>
      <c r="F725" s="66" t="e">
        <f>INDEX('Equip Group &amp; Type ref'!F:F,MATCH(V725,'Equip Group &amp; Type ref'!G:G,0))</f>
        <v>#N/A</v>
      </c>
      <c r="G725" s="83"/>
      <c r="H725" s="69" t="e">
        <f>INDEX('Equip Group &amp; Type ref'!$F:$H,MATCH(F725,'Equip Group &amp; Type ref'!$F:$F,0),MATCH(A725,'Equip Group &amp; Type ref'!$2:$2,0))</f>
        <v>#N/A</v>
      </c>
      <c r="I725" s="70" t="e">
        <f>VLOOKUP(F725,'Equip Group &amp; Type ref'!F:H,6,FALSE)</f>
        <v>#N/A</v>
      </c>
      <c r="J725" s="71" t="e">
        <f>CONCATENATE(D725,":",VLOOKUP(F725,'Equip Group &amp; Type ref'!F:G,2,FALSE),":",$W725)</f>
        <v>#N/A</v>
      </c>
      <c r="K725" s="84" t="e">
        <f t="shared" si="24"/>
        <v>#N/A</v>
      </c>
      <c r="L725" s="70" t="e">
        <f>INDEX('MFR_List ref'!$A:$A,MATCH($Z725,'MFR_List ref'!$B:$B,0))</f>
        <v>#N/A</v>
      </c>
      <c r="M725" s="76" t="e">
        <f t="shared" si="25"/>
        <v>#N/A</v>
      </c>
      <c r="N725" s="78"/>
      <c r="O725" s="85"/>
      <c r="P725" s="86"/>
      <c r="Q725" s="74"/>
      <c r="R725" s="35"/>
      <c r="S725" s="36"/>
      <c r="T725" s="98"/>
      <c r="U725" s="37"/>
      <c r="V725" s="37"/>
      <c r="W725" s="38"/>
      <c r="X725" s="38"/>
      <c r="Y725" s="38"/>
      <c r="Z725" s="35"/>
      <c r="AA725" s="40"/>
      <c r="AB725" s="41"/>
      <c r="AC725" s="42"/>
      <c r="AD725" s="34"/>
      <c r="AE725" s="39"/>
      <c r="AF725" s="39"/>
      <c r="AG725" s="39"/>
      <c r="AH725" s="34"/>
      <c r="AI725" s="39"/>
      <c r="AJ725" s="39"/>
      <c r="AK725" s="43"/>
      <c r="AL725" s="38"/>
      <c r="AM725" s="40"/>
      <c r="AN725" s="40"/>
      <c r="AO725" s="40"/>
      <c r="AP725" s="40"/>
      <c r="AQ725" s="39"/>
      <c r="AR725" s="39"/>
      <c r="AS725" s="39"/>
      <c r="AT725" s="39"/>
      <c r="AU725" s="39"/>
    </row>
    <row r="726" spans="1:47" s="26" customFormat="1" ht="39" customHeight="1" x14ac:dyDescent="0.25">
      <c r="A726" s="65" t="e">
        <f>VLOOKUP(D726,'Active-Bldg List ref'!$A:$E,4,FALSE)</f>
        <v>#N/A</v>
      </c>
      <c r="B726" s="65" t="e">
        <f>VLOOKUP(D726,'Active-Bldg List ref'!$A:$E,5,FALSE)</f>
        <v>#N/A</v>
      </c>
      <c r="C726" s="65" t="e">
        <f>VLOOKUP(D726,'Active-Bldg List ref'!$A:$B,2,FALSE)</f>
        <v>#N/A</v>
      </c>
      <c r="D726" s="65" t="e">
        <f>INDEX('Active-Bldg List ref'!$A:$A,MATCH(R726,'Active-Bldg List ref'!$C:$C,0))</f>
        <v>#N/A</v>
      </c>
      <c r="E726" s="65" t="e">
        <f>INDEX('Equip Group &amp; Type ref'!D:D,MATCH(U726,'Equip Group &amp; Type ref'!E:E,0))</f>
        <v>#N/A</v>
      </c>
      <c r="F726" s="66" t="e">
        <f>INDEX('Equip Group &amp; Type ref'!F:F,MATCH(V726,'Equip Group &amp; Type ref'!G:G,0))</f>
        <v>#N/A</v>
      </c>
      <c r="G726" s="83"/>
      <c r="H726" s="69" t="e">
        <f>INDEX('Equip Group &amp; Type ref'!$F:$H,MATCH(F726,'Equip Group &amp; Type ref'!$F:$F,0),MATCH(A726,'Equip Group &amp; Type ref'!$2:$2,0))</f>
        <v>#N/A</v>
      </c>
      <c r="I726" s="70" t="e">
        <f>VLOOKUP(F726,'Equip Group &amp; Type ref'!F:H,6,FALSE)</f>
        <v>#N/A</v>
      </c>
      <c r="J726" s="71" t="e">
        <f>CONCATENATE(D726,":",VLOOKUP(F726,'Equip Group &amp; Type ref'!F:G,2,FALSE),":",$W726)</f>
        <v>#N/A</v>
      </c>
      <c r="K726" s="84" t="e">
        <f t="shared" si="24"/>
        <v>#N/A</v>
      </c>
      <c r="L726" s="70" t="e">
        <f>INDEX('MFR_List ref'!$A:$A,MATCH($Z726,'MFR_List ref'!$B:$B,0))</f>
        <v>#N/A</v>
      </c>
      <c r="M726" s="76" t="e">
        <f t="shared" si="25"/>
        <v>#N/A</v>
      </c>
      <c r="N726" s="78"/>
      <c r="O726" s="85"/>
      <c r="P726" s="86"/>
      <c r="Q726" s="74"/>
      <c r="R726" s="35"/>
      <c r="S726" s="36"/>
      <c r="T726" s="98"/>
      <c r="U726" s="37"/>
      <c r="V726" s="37"/>
      <c r="W726" s="38"/>
      <c r="X726" s="38"/>
      <c r="Y726" s="38"/>
      <c r="Z726" s="35"/>
      <c r="AA726" s="40"/>
      <c r="AB726" s="41"/>
      <c r="AC726" s="42"/>
      <c r="AD726" s="34"/>
      <c r="AE726" s="39"/>
      <c r="AF726" s="39"/>
      <c r="AG726" s="39"/>
      <c r="AH726" s="34"/>
      <c r="AI726" s="39"/>
      <c r="AJ726" s="39"/>
      <c r="AK726" s="43"/>
      <c r="AL726" s="38"/>
      <c r="AM726" s="40"/>
      <c r="AN726" s="40"/>
      <c r="AO726" s="40"/>
      <c r="AP726" s="40"/>
      <c r="AQ726" s="39"/>
      <c r="AR726" s="39"/>
      <c r="AS726" s="39"/>
      <c r="AT726" s="39"/>
      <c r="AU726" s="39"/>
    </row>
    <row r="727" spans="1:47" s="26" customFormat="1" ht="39" customHeight="1" x14ac:dyDescent="0.25">
      <c r="A727" s="65" t="e">
        <f>VLOOKUP(D727,'Active-Bldg List ref'!$A:$E,4,FALSE)</f>
        <v>#N/A</v>
      </c>
      <c r="B727" s="65" t="e">
        <f>VLOOKUP(D727,'Active-Bldg List ref'!$A:$E,5,FALSE)</f>
        <v>#N/A</v>
      </c>
      <c r="C727" s="65" t="e">
        <f>VLOOKUP(D727,'Active-Bldg List ref'!$A:$B,2,FALSE)</f>
        <v>#N/A</v>
      </c>
      <c r="D727" s="65" t="e">
        <f>INDEX('Active-Bldg List ref'!$A:$A,MATCH(R727,'Active-Bldg List ref'!$C:$C,0))</f>
        <v>#N/A</v>
      </c>
      <c r="E727" s="65" t="e">
        <f>INDEX('Equip Group &amp; Type ref'!D:D,MATCH(U727,'Equip Group &amp; Type ref'!E:E,0))</f>
        <v>#N/A</v>
      </c>
      <c r="F727" s="66" t="e">
        <f>INDEX('Equip Group &amp; Type ref'!F:F,MATCH(V727,'Equip Group &amp; Type ref'!G:G,0))</f>
        <v>#N/A</v>
      </c>
      <c r="G727" s="83"/>
      <c r="H727" s="69" t="e">
        <f>INDEX('Equip Group &amp; Type ref'!$F:$H,MATCH(F727,'Equip Group &amp; Type ref'!$F:$F,0),MATCH(A727,'Equip Group &amp; Type ref'!$2:$2,0))</f>
        <v>#N/A</v>
      </c>
      <c r="I727" s="70" t="e">
        <f>VLOOKUP(F727,'Equip Group &amp; Type ref'!F:H,6,FALSE)</f>
        <v>#N/A</v>
      </c>
      <c r="J727" s="71" t="e">
        <f>CONCATENATE(D727,":",VLOOKUP(F727,'Equip Group &amp; Type ref'!F:G,2,FALSE),":",$W727)</f>
        <v>#N/A</v>
      </c>
      <c r="K727" s="84" t="e">
        <f t="shared" si="24"/>
        <v>#N/A</v>
      </c>
      <c r="L727" s="70" t="e">
        <f>INDEX('MFR_List ref'!$A:$A,MATCH($Z727,'MFR_List ref'!$B:$B,0))</f>
        <v>#N/A</v>
      </c>
      <c r="M727" s="76" t="e">
        <f t="shared" si="25"/>
        <v>#N/A</v>
      </c>
      <c r="N727" s="78"/>
      <c r="O727" s="85"/>
      <c r="P727" s="86"/>
      <c r="Q727" s="74"/>
      <c r="R727" s="35"/>
      <c r="S727" s="36"/>
      <c r="T727" s="98"/>
      <c r="U727" s="37"/>
      <c r="V727" s="37"/>
      <c r="W727" s="38"/>
      <c r="X727" s="38"/>
      <c r="Y727" s="38"/>
      <c r="Z727" s="35"/>
      <c r="AA727" s="40"/>
      <c r="AB727" s="41"/>
      <c r="AC727" s="42"/>
      <c r="AD727" s="34"/>
      <c r="AE727" s="39"/>
      <c r="AF727" s="39"/>
      <c r="AG727" s="39"/>
      <c r="AH727" s="34"/>
      <c r="AI727" s="39"/>
      <c r="AJ727" s="39"/>
      <c r="AK727" s="43"/>
      <c r="AL727" s="38"/>
      <c r="AM727" s="40"/>
      <c r="AN727" s="40"/>
      <c r="AO727" s="40"/>
      <c r="AP727" s="40"/>
      <c r="AQ727" s="39"/>
      <c r="AR727" s="39"/>
      <c r="AS727" s="39"/>
      <c r="AT727" s="39"/>
      <c r="AU727" s="39"/>
    </row>
    <row r="728" spans="1:47" s="26" customFormat="1" ht="39" customHeight="1" x14ac:dyDescent="0.25">
      <c r="A728" s="65" t="e">
        <f>VLOOKUP(D728,'Active-Bldg List ref'!$A:$E,4,FALSE)</f>
        <v>#N/A</v>
      </c>
      <c r="B728" s="65" t="e">
        <f>VLOOKUP(D728,'Active-Bldg List ref'!$A:$E,5,FALSE)</f>
        <v>#N/A</v>
      </c>
      <c r="C728" s="65" t="e">
        <f>VLOOKUP(D728,'Active-Bldg List ref'!$A:$B,2,FALSE)</f>
        <v>#N/A</v>
      </c>
      <c r="D728" s="65" t="e">
        <f>INDEX('Active-Bldg List ref'!$A:$A,MATCH(R728,'Active-Bldg List ref'!$C:$C,0))</f>
        <v>#N/A</v>
      </c>
      <c r="E728" s="65" t="e">
        <f>INDEX('Equip Group &amp; Type ref'!D:D,MATCH(U728,'Equip Group &amp; Type ref'!E:E,0))</f>
        <v>#N/A</v>
      </c>
      <c r="F728" s="66" t="e">
        <f>INDEX('Equip Group &amp; Type ref'!F:F,MATCH(V728,'Equip Group &amp; Type ref'!G:G,0))</f>
        <v>#N/A</v>
      </c>
      <c r="G728" s="83"/>
      <c r="H728" s="69" t="e">
        <f>INDEX('Equip Group &amp; Type ref'!$F:$H,MATCH(F728,'Equip Group &amp; Type ref'!$F:$F,0),MATCH(A728,'Equip Group &amp; Type ref'!$2:$2,0))</f>
        <v>#N/A</v>
      </c>
      <c r="I728" s="70" t="e">
        <f>VLOOKUP(F728,'Equip Group &amp; Type ref'!F:H,6,FALSE)</f>
        <v>#N/A</v>
      </c>
      <c r="J728" s="71" t="e">
        <f>CONCATENATE(D728,":",VLOOKUP(F728,'Equip Group &amp; Type ref'!F:G,2,FALSE),":",$W728)</f>
        <v>#N/A</v>
      </c>
      <c r="K728" s="84" t="e">
        <f t="shared" si="24"/>
        <v>#N/A</v>
      </c>
      <c r="L728" s="70" t="e">
        <f>INDEX('MFR_List ref'!$A:$A,MATCH($Z728,'MFR_List ref'!$B:$B,0))</f>
        <v>#N/A</v>
      </c>
      <c r="M728" s="76" t="e">
        <f t="shared" si="25"/>
        <v>#N/A</v>
      </c>
      <c r="N728" s="78"/>
      <c r="O728" s="85"/>
      <c r="P728" s="86"/>
      <c r="Q728" s="74"/>
      <c r="R728" s="35"/>
      <c r="S728" s="36"/>
      <c r="T728" s="98"/>
      <c r="U728" s="37"/>
      <c r="V728" s="37"/>
      <c r="W728" s="38"/>
      <c r="X728" s="38"/>
      <c r="Y728" s="38"/>
      <c r="Z728" s="35"/>
      <c r="AA728" s="40"/>
      <c r="AB728" s="41"/>
      <c r="AC728" s="42"/>
      <c r="AD728" s="34"/>
      <c r="AE728" s="39"/>
      <c r="AF728" s="39"/>
      <c r="AG728" s="39"/>
      <c r="AH728" s="34"/>
      <c r="AI728" s="39"/>
      <c r="AJ728" s="39"/>
      <c r="AK728" s="43"/>
      <c r="AL728" s="38"/>
      <c r="AM728" s="40"/>
      <c r="AN728" s="40"/>
      <c r="AO728" s="40"/>
      <c r="AP728" s="40"/>
      <c r="AQ728" s="39"/>
      <c r="AR728" s="39"/>
      <c r="AS728" s="39"/>
      <c r="AT728" s="39"/>
      <c r="AU728" s="39"/>
    </row>
    <row r="729" spans="1:47" s="26" customFormat="1" ht="39" customHeight="1" x14ac:dyDescent="0.25">
      <c r="A729" s="65" t="e">
        <f>VLOOKUP(D729,'Active-Bldg List ref'!$A:$E,4,FALSE)</f>
        <v>#N/A</v>
      </c>
      <c r="B729" s="65" t="e">
        <f>VLOOKUP(D729,'Active-Bldg List ref'!$A:$E,5,FALSE)</f>
        <v>#N/A</v>
      </c>
      <c r="C729" s="65" t="e">
        <f>VLOOKUP(D729,'Active-Bldg List ref'!$A:$B,2,FALSE)</f>
        <v>#N/A</v>
      </c>
      <c r="D729" s="65" t="e">
        <f>INDEX('Active-Bldg List ref'!$A:$A,MATCH(R729,'Active-Bldg List ref'!$C:$C,0))</f>
        <v>#N/A</v>
      </c>
      <c r="E729" s="65" t="e">
        <f>INDEX('Equip Group &amp; Type ref'!D:D,MATCH(U729,'Equip Group &amp; Type ref'!E:E,0))</f>
        <v>#N/A</v>
      </c>
      <c r="F729" s="66" t="e">
        <f>INDEX('Equip Group &amp; Type ref'!F:F,MATCH(V729,'Equip Group &amp; Type ref'!G:G,0))</f>
        <v>#N/A</v>
      </c>
      <c r="G729" s="83"/>
      <c r="H729" s="69" t="e">
        <f>INDEX('Equip Group &amp; Type ref'!$F:$H,MATCH(F729,'Equip Group &amp; Type ref'!$F:$F,0),MATCH(A729,'Equip Group &amp; Type ref'!$2:$2,0))</f>
        <v>#N/A</v>
      </c>
      <c r="I729" s="70" t="e">
        <f>VLOOKUP(F729,'Equip Group &amp; Type ref'!F:H,6,FALSE)</f>
        <v>#N/A</v>
      </c>
      <c r="J729" s="71" t="e">
        <f>CONCATENATE(D729,":",VLOOKUP(F729,'Equip Group &amp; Type ref'!F:G,2,FALSE),":",$W729)</f>
        <v>#N/A</v>
      </c>
      <c r="K729" s="84" t="e">
        <f t="shared" si="24"/>
        <v>#N/A</v>
      </c>
      <c r="L729" s="70" t="e">
        <f>INDEX('MFR_List ref'!$A:$A,MATCH($Z729,'MFR_List ref'!$B:$B,0))</f>
        <v>#N/A</v>
      </c>
      <c r="M729" s="76" t="e">
        <f t="shared" si="25"/>
        <v>#N/A</v>
      </c>
      <c r="N729" s="78"/>
      <c r="O729" s="85"/>
      <c r="P729" s="86"/>
      <c r="Q729" s="74"/>
      <c r="R729" s="35"/>
      <c r="S729" s="36"/>
      <c r="T729" s="98"/>
      <c r="U729" s="37"/>
      <c r="V729" s="37"/>
      <c r="W729" s="38"/>
      <c r="X729" s="38"/>
      <c r="Y729" s="38"/>
      <c r="Z729" s="35"/>
      <c r="AA729" s="40"/>
      <c r="AB729" s="41"/>
      <c r="AC729" s="42"/>
      <c r="AD729" s="34"/>
      <c r="AE729" s="39"/>
      <c r="AF729" s="39"/>
      <c r="AG729" s="39"/>
      <c r="AH729" s="34"/>
      <c r="AI729" s="39"/>
      <c r="AJ729" s="39"/>
      <c r="AK729" s="43"/>
      <c r="AL729" s="38"/>
      <c r="AM729" s="40"/>
      <c r="AN729" s="40"/>
      <c r="AO729" s="40"/>
      <c r="AP729" s="40"/>
      <c r="AQ729" s="39"/>
      <c r="AR729" s="39"/>
      <c r="AS729" s="39"/>
      <c r="AT729" s="39"/>
      <c r="AU729" s="39"/>
    </row>
    <row r="730" spans="1:47" s="26" customFormat="1" ht="39" customHeight="1" x14ac:dyDescent="0.25">
      <c r="A730" s="65" t="e">
        <f>VLOOKUP(D730,'Active-Bldg List ref'!$A:$E,4,FALSE)</f>
        <v>#N/A</v>
      </c>
      <c r="B730" s="65" t="e">
        <f>VLOOKUP(D730,'Active-Bldg List ref'!$A:$E,5,FALSE)</f>
        <v>#N/A</v>
      </c>
      <c r="C730" s="65" t="e">
        <f>VLOOKUP(D730,'Active-Bldg List ref'!$A:$B,2,FALSE)</f>
        <v>#N/A</v>
      </c>
      <c r="D730" s="65" t="e">
        <f>INDEX('Active-Bldg List ref'!$A:$A,MATCH(R730,'Active-Bldg List ref'!$C:$C,0))</f>
        <v>#N/A</v>
      </c>
      <c r="E730" s="65" t="e">
        <f>INDEX('Equip Group &amp; Type ref'!D:D,MATCH(U730,'Equip Group &amp; Type ref'!E:E,0))</f>
        <v>#N/A</v>
      </c>
      <c r="F730" s="66" t="e">
        <f>INDEX('Equip Group &amp; Type ref'!F:F,MATCH(V730,'Equip Group &amp; Type ref'!G:G,0))</f>
        <v>#N/A</v>
      </c>
      <c r="G730" s="83"/>
      <c r="H730" s="69" t="e">
        <f>INDEX('Equip Group &amp; Type ref'!$F:$H,MATCH(F730,'Equip Group &amp; Type ref'!$F:$F,0),MATCH(A730,'Equip Group &amp; Type ref'!$2:$2,0))</f>
        <v>#N/A</v>
      </c>
      <c r="I730" s="70" t="e">
        <f>VLOOKUP(F730,'Equip Group &amp; Type ref'!F:H,6,FALSE)</f>
        <v>#N/A</v>
      </c>
      <c r="J730" s="71" t="e">
        <f>CONCATENATE(D730,":",VLOOKUP(F730,'Equip Group &amp; Type ref'!F:G,2,FALSE),":",$W730)</f>
        <v>#N/A</v>
      </c>
      <c r="K730" s="84" t="e">
        <f t="shared" si="24"/>
        <v>#N/A</v>
      </c>
      <c r="L730" s="70" t="e">
        <f>INDEX('MFR_List ref'!$A:$A,MATCH($Z730,'MFR_List ref'!$B:$B,0))</f>
        <v>#N/A</v>
      </c>
      <c r="M730" s="76" t="e">
        <f t="shared" si="25"/>
        <v>#N/A</v>
      </c>
      <c r="N730" s="78"/>
      <c r="O730" s="85"/>
      <c r="P730" s="86"/>
      <c r="Q730" s="74"/>
      <c r="R730" s="35"/>
      <c r="S730" s="36"/>
      <c r="T730" s="98"/>
      <c r="U730" s="37"/>
      <c r="V730" s="37"/>
      <c r="W730" s="38"/>
      <c r="X730" s="38"/>
      <c r="Y730" s="38"/>
      <c r="Z730" s="35"/>
      <c r="AA730" s="40"/>
      <c r="AB730" s="41"/>
      <c r="AC730" s="42"/>
      <c r="AD730" s="34"/>
      <c r="AE730" s="39"/>
      <c r="AF730" s="39"/>
      <c r="AG730" s="39"/>
      <c r="AH730" s="34"/>
      <c r="AI730" s="39"/>
      <c r="AJ730" s="39"/>
      <c r="AK730" s="43"/>
      <c r="AL730" s="38"/>
      <c r="AM730" s="40"/>
      <c r="AN730" s="40"/>
      <c r="AO730" s="40"/>
      <c r="AP730" s="40"/>
      <c r="AQ730" s="39"/>
      <c r="AR730" s="39"/>
      <c r="AS730" s="39"/>
      <c r="AT730" s="39"/>
      <c r="AU730" s="39"/>
    </row>
    <row r="731" spans="1:47" s="26" customFormat="1" ht="39" customHeight="1" x14ac:dyDescent="0.25">
      <c r="A731" s="65" t="e">
        <f>VLOOKUP(D731,'Active-Bldg List ref'!$A:$E,4,FALSE)</f>
        <v>#N/A</v>
      </c>
      <c r="B731" s="65" t="e">
        <f>VLOOKUP(D731,'Active-Bldg List ref'!$A:$E,5,FALSE)</f>
        <v>#N/A</v>
      </c>
      <c r="C731" s="65" t="e">
        <f>VLOOKUP(D731,'Active-Bldg List ref'!$A:$B,2,FALSE)</f>
        <v>#N/A</v>
      </c>
      <c r="D731" s="65" t="e">
        <f>INDEX('Active-Bldg List ref'!$A:$A,MATCH(R731,'Active-Bldg List ref'!$C:$C,0))</f>
        <v>#N/A</v>
      </c>
      <c r="E731" s="65" t="e">
        <f>INDEX('Equip Group &amp; Type ref'!D:D,MATCH(U731,'Equip Group &amp; Type ref'!E:E,0))</f>
        <v>#N/A</v>
      </c>
      <c r="F731" s="66" t="e">
        <f>INDEX('Equip Group &amp; Type ref'!F:F,MATCH(V731,'Equip Group &amp; Type ref'!G:G,0))</f>
        <v>#N/A</v>
      </c>
      <c r="G731" s="83"/>
      <c r="H731" s="69" t="e">
        <f>INDEX('Equip Group &amp; Type ref'!$F:$H,MATCH(F731,'Equip Group &amp; Type ref'!$F:$F,0),MATCH(A731,'Equip Group &amp; Type ref'!$2:$2,0))</f>
        <v>#N/A</v>
      </c>
      <c r="I731" s="70" t="e">
        <f>VLOOKUP(F731,'Equip Group &amp; Type ref'!F:H,6,FALSE)</f>
        <v>#N/A</v>
      </c>
      <c r="J731" s="71" t="e">
        <f>CONCATENATE(D731,":",VLOOKUP(F731,'Equip Group &amp; Type ref'!F:G,2,FALSE),":",$W731)</f>
        <v>#N/A</v>
      </c>
      <c r="K731" s="84" t="e">
        <f t="shared" ref="K731:K794" si="26">LEN(J731)</f>
        <v>#N/A</v>
      </c>
      <c r="L731" s="70" t="e">
        <f>INDEX('MFR_List ref'!$A:$A,MATCH($Z731,'MFR_List ref'!$B:$B,0))</f>
        <v>#N/A</v>
      </c>
      <c r="M731" s="76" t="e">
        <f t="shared" ref="M731:M794" si="27">CONCATENATE(RIGHT(C731,LEN(C731)-3),F731,"-",N731)</f>
        <v>#N/A</v>
      </c>
      <c r="N731" s="78"/>
      <c r="O731" s="85"/>
      <c r="P731" s="86"/>
      <c r="Q731" s="74"/>
      <c r="R731" s="35"/>
      <c r="S731" s="36"/>
      <c r="T731" s="98"/>
      <c r="U731" s="37"/>
      <c r="V731" s="37"/>
      <c r="W731" s="38"/>
      <c r="X731" s="38"/>
      <c r="Y731" s="38"/>
      <c r="Z731" s="35"/>
      <c r="AA731" s="40"/>
      <c r="AB731" s="41"/>
      <c r="AC731" s="42"/>
      <c r="AD731" s="34"/>
      <c r="AE731" s="39"/>
      <c r="AF731" s="39"/>
      <c r="AG731" s="39"/>
      <c r="AH731" s="34"/>
      <c r="AI731" s="39"/>
      <c r="AJ731" s="39"/>
      <c r="AK731" s="43"/>
      <c r="AL731" s="38"/>
      <c r="AM731" s="40"/>
      <c r="AN731" s="40"/>
      <c r="AO731" s="40"/>
      <c r="AP731" s="40"/>
      <c r="AQ731" s="39"/>
      <c r="AR731" s="39"/>
      <c r="AS731" s="39"/>
      <c r="AT731" s="39"/>
      <c r="AU731" s="39"/>
    </row>
    <row r="732" spans="1:47" s="26" customFormat="1" ht="39" customHeight="1" x14ac:dyDescent="0.25">
      <c r="A732" s="65" t="e">
        <f>VLOOKUP(D732,'Active-Bldg List ref'!$A:$E,4,FALSE)</f>
        <v>#N/A</v>
      </c>
      <c r="B732" s="65" t="e">
        <f>VLOOKUP(D732,'Active-Bldg List ref'!$A:$E,5,FALSE)</f>
        <v>#N/A</v>
      </c>
      <c r="C732" s="65" t="e">
        <f>VLOOKUP(D732,'Active-Bldg List ref'!$A:$B,2,FALSE)</f>
        <v>#N/A</v>
      </c>
      <c r="D732" s="65" t="e">
        <f>INDEX('Active-Bldg List ref'!$A:$A,MATCH(R732,'Active-Bldg List ref'!$C:$C,0))</f>
        <v>#N/A</v>
      </c>
      <c r="E732" s="65" t="e">
        <f>INDEX('Equip Group &amp; Type ref'!D:D,MATCH(U732,'Equip Group &amp; Type ref'!E:E,0))</f>
        <v>#N/A</v>
      </c>
      <c r="F732" s="66" t="e">
        <f>INDEX('Equip Group &amp; Type ref'!F:F,MATCH(V732,'Equip Group &amp; Type ref'!G:G,0))</f>
        <v>#N/A</v>
      </c>
      <c r="G732" s="83"/>
      <c r="H732" s="69" t="e">
        <f>INDEX('Equip Group &amp; Type ref'!$F:$H,MATCH(F732,'Equip Group &amp; Type ref'!$F:$F,0),MATCH(A732,'Equip Group &amp; Type ref'!$2:$2,0))</f>
        <v>#N/A</v>
      </c>
      <c r="I732" s="70" t="e">
        <f>VLOOKUP(F732,'Equip Group &amp; Type ref'!F:H,6,FALSE)</f>
        <v>#N/A</v>
      </c>
      <c r="J732" s="71" t="e">
        <f>CONCATENATE(D732,":",VLOOKUP(F732,'Equip Group &amp; Type ref'!F:G,2,FALSE),":",$W732)</f>
        <v>#N/A</v>
      </c>
      <c r="K732" s="84" t="e">
        <f t="shared" si="26"/>
        <v>#N/A</v>
      </c>
      <c r="L732" s="70" t="e">
        <f>INDEX('MFR_List ref'!$A:$A,MATCH($Z732,'MFR_List ref'!$B:$B,0))</f>
        <v>#N/A</v>
      </c>
      <c r="M732" s="76" t="e">
        <f t="shared" si="27"/>
        <v>#N/A</v>
      </c>
      <c r="N732" s="78"/>
      <c r="O732" s="85"/>
      <c r="P732" s="86"/>
      <c r="Q732" s="74"/>
      <c r="R732" s="35"/>
      <c r="S732" s="36"/>
      <c r="T732" s="98"/>
      <c r="U732" s="37"/>
      <c r="V732" s="37"/>
      <c r="W732" s="38"/>
      <c r="X732" s="38"/>
      <c r="Y732" s="38"/>
      <c r="Z732" s="35"/>
      <c r="AA732" s="40"/>
      <c r="AB732" s="41"/>
      <c r="AC732" s="42"/>
      <c r="AD732" s="34"/>
      <c r="AE732" s="39"/>
      <c r="AF732" s="39"/>
      <c r="AG732" s="39"/>
      <c r="AH732" s="34"/>
      <c r="AI732" s="39"/>
      <c r="AJ732" s="39"/>
      <c r="AK732" s="43"/>
      <c r="AL732" s="38"/>
      <c r="AM732" s="40"/>
      <c r="AN732" s="40"/>
      <c r="AO732" s="40"/>
      <c r="AP732" s="40"/>
      <c r="AQ732" s="39"/>
      <c r="AR732" s="39"/>
      <c r="AS732" s="39"/>
      <c r="AT732" s="39"/>
      <c r="AU732" s="39"/>
    </row>
    <row r="733" spans="1:47" s="26" customFormat="1" ht="39" customHeight="1" x14ac:dyDescent="0.25">
      <c r="A733" s="65" t="e">
        <f>VLOOKUP(D733,'Active-Bldg List ref'!$A:$E,4,FALSE)</f>
        <v>#N/A</v>
      </c>
      <c r="B733" s="65" t="e">
        <f>VLOOKUP(D733,'Active-Bldg List ref'!$A:$E,5,FALSE)</f>
        <v>#N/A</v>
      </c>
      <c r="C733" s="65" t="e">
        <f>VLOOKUP(D733,'Active-Bldg List ref'!$A:$B,2,FALSE)</f>
        <v>#N/A</v>
      </c>
      <c r="D733" s="65" t="e">
        <f>INDEX('Active-Bldg List ref'!$A:$A,MATCH(R733,'Active-Bldg List ref'!$C:$C,0))</f>
        <v>#N/A</v>
      </c>
      <c r="E733" s="65" t="e">
        <f>INDEX('Equip Group &amp; Type ref'!D:D,MATCH(U733,'Equip Group &amp; Type ref'!E:E,0))</f>
        <v>#N/A</v>
      </c>
      <c r="F733" s="66" t="e">
        <f>INDEX('Equip Group &amp; Type ref'!F:F,MATCH(V733,'Equip Group &amp; Type ref'!G:G,0))</f>
        <v>#N/A</v>
      </c>
      <c r="G733" s="83"/>
      <c r="H733" s="69" t="e">
        <f>INDEX('Equip Group &amp; Type ref'!$F:$H,MATCH(F733,'Equip Group &amp; Type ref'!$F:$F,0),MATCH(A733,'Equip Group &amp; Type ref'!$2:$2,0))</f>
        <v>#N/A</v>
      </c>
      <c r="I733" s="70" t="e">
        <f>VLOOKUP(F733,'Equip Group &amp; Type ref'!F:H,6,FALSE)</f>
        <v>#N/A</v>
      </c>
      <c r="J733" s="71" t="e">
        <f>CONCATENATE(D733,":",VLOOKUP(F733,'Equip Group &amp; Type ref'!F:G,2,FALSE),":",$W733)</f>
        <v>#N/A</v>
      </c>
      <c r="K733" s="84" t="e">
        <f t="shared" si="26"/>
        <v>#N/A</v>
      </c>
      <c r="L733" s="70" t="e">
        <f>INDEX('MFR_List ref'!$A:$A,MATCH($Z733,'MFR_List ref'!$B:$B,0))</f>
        <v>#N/A</v>
      </c>
      <c r="M733" s="76" t="e">
        <f t="shared" si="27"/>
        <v>#N/A</v>
      </c>
      <c r="N733" s="78"/>
      <c r="O733" s="85"/>
      <c r="P733" s="86"/>
      <c r="Q733" s="74"/>
      <c r="R733" s="35"/>
      <c r="S733" s="36"/>
      <c r="T733" s="98"/>
      <c r="U733" s="37"/>
      <c r="V733" s="37"/>
      <c r="W733" s="38"/>
      <c r="X733" s="38"/>
      <c r="Y733" s="38"/>
      <c r="Z733" s="35"/>
      <c r="AA733" s="40"/>
      <c r="AB733" s="41"/>
      <c r="AC733" s="42"/>
      <c r="AD733" s="34"/>
      <c r="AE733" s="39"/>
      <c r="AF733" s="39"/>
      <c r="AG733" s="39"/>
      <c r="AH733" s="34"/>
      <c r="AI733" s="39"/>
      <c r="AJ733" s="39"/>
      <c r="AK733" s="43"/>
      <c r="AL733" s="38"/>
      <c r="AM733" s="40"/>
      <c r="AN733" s="40"/>
      <c r="AO733" s="40"/>
      <c r="AP733" s="40"/>
      <c r="AQ733" s="39"/>
      <c r="AR733" s="39"/>
      <c r="AS733" s="39"/>
      <c r="AT733" s="39"/>
      <c r="AU733" s="39"/>
    </row>
    <row r="734" spans="1:47" s="26" customFormat="1" ht="39" customHeight="1" x14ac:dyDescent="0.25">
      <c r="A734" s="65" t="e">
        <f>VLOOKUP(D734,'Active-Bldg List ref'!$A:$E,4,FALSE)</f>
        <v>#N/A</v>
      </c>
      <c r="B734" s="65" t="e">
        <f>VLOOKUP(D734,'Active-Bldg List ref'!$A:$E,5,FALSE)</f>
        <v>#N/A</v>
      </c>
      <c r="C734" s="65" t="e">
        <f>VLOOKUP(D734,'Active-Bldg List ref'!$A:$B,2,FALSE)</f>
        <v>#N/A</v>
      </c>
      <c r="D734" s="65" t="e">
        <f>INDEX('Active-Bldg List ref'!$A:$A,MATCH(R734,'Active-Bldg List ref'!$C:$C,0))</f>
        <v>#N/A</v>
      </c>
      <c r="E734" s="65" t="e">
        <f>INDEX('Equip Group &amp; Type ref'!D:D,MATCH(U734,'Equip Group &amp; Type ref'!E:E,0))</f>
        <v>#N/A</v>
      </c>
      <c r="F734" s="66" t="e">
        <f>INDEX('Equip Group &amp; Type ref'!F:F,MATCH(V734,'Equip Group &amp; Type ref'!G:G,0))</f>
        <v>#N/A</v>
      </c>
      <c r="G734" s="83"/>
      <c r="H734" s="69" t="e">
        <f>INDEX('Equip Group &amp; Type ref'!$F:$H,MATCH(F734,'Equip Group &amp; Type ref'!$F:$F,0),MATCH(A734,'Equip Group &amp; Type ref'!$2:$2,0))</f>
        <v>#N/A</v>
      </c>
      <c r="I734" s="70" t="e">
        <f>VLOOKUP(F734,'Equip Group &amp; Type ref'!F:H,6,FALSE)</f>
        <v>#N/A</v>
      </c>
      <c r="J734" s="71" t="e">
        <f>CONCATENATE(D734,":",VLOOKUP(F734,'Equip Group &amp; Type ref'!F:G,2,FALSE),":",$W734)</f>
        <v>#N/A</v>
      </c>
      <c r="K734" s="84" t="e">
        <f t="shared" si="26"/>
        <v>#N/A</v>
      </c>
      <c r="L734" s="70" t="e">
        <f>INDEX('MFR_List ref'!$A:$A,MATCH($Z734,'MFR_List ref'!$B:$B,0))</f>
        <v>#N/A</v>
      </c>
      <c r="M734" s="76" t="e">
        <f t="shared" si="27"/>
        <v>#N/A</v>
      </c>
      <c r="N734" s="78"/>
      <c r="O734" s="85"/>
      <c r="P734" s="86"/>
      <c r="Q734" s="74"/>
      <c r="R734" s="35"/>
      <c r="S734" s="36"/>
      <c r="T734" s="98"/>
      <c r="U734" s="37"/>
      <c r="V734" s="37"/>
      <c r="W734" s="38"/>
      <c r="X734" s="38"/>
      <c r="Y734" s="38"/>
      <c r="Z734" s="35"/>
      <c r="AA734" s="40"/>
      <c r="AB734" s="41"/>
      <c r="AC734" s="42"/>
      <c r="AD734" s="34"/>
      <c r="AE734" s="39"/>
      <c r="AF734" s="39"/>
      <c r="AG734" s="39"/>
      <c r="AH734" s="34"/>
      <c r="AI734" s="39"/>
      <c r="AJ734" s="39"/>
      <c r="AK734" s="43"/>
      <c r="AL734" s="38"/>
      <c r="AM734" s="40"/>
      <c r="AN734" s="40"/>
      <c r="AO734" s="40"/>
      <c r="AP734" s="40"/>
      <c r="AQ734" s="39"/>
      <c r="AR734" s="39"/>
      <c r="AS734" s="39"/>
      <c r="AT734" s="39"/>
      <c r="AU734" s="39"/>
    </row>
    <row r="735" spans="1:47" s="26" customFormat="1" ht="39" customHeight="1" x14ac:dyDescent="0.25">
      <c r="A735" s="65" t="e">
        <f>VLOOKUP(D735,'Active-Bldg List ref'!$A:$E,4,FALSE)</f>
        <v>#N/A</v>
      </c>
      <c r="B735" s="65" t="e">
        <f>VLOOKUP(D735,'Active-Bldg List ref'!$A:$E,5,FALSE)</f>
        <v>#N/A</v>
      </c>
      <c r="C735" s="65" t="e">
        <f>VLOOKUP(D735,'Active-Bldg List ref'!$A:$B,2,FALSE)</f>
        <v>#N/A</v>
      </c>
      <c r="D735" s="65" t="e">
        <f>INDEX('Active-Bldg List ref'!$A:$A,MATCH(R735,'Active-Bldg List ref'!$C:$C,0))</f>
        <v>#N/A</v>
      </c>
      <c r="E735" s="65" t="e">
        <f>INDEX('Equip Group &amp; Type ref'!D:D,MATCH(U735,'Equip Group &amp; Type ref'!E:E,0))</f>
        <v>#N/A</v>
      </c>
      <c r="F735" s="66" t="e">
        <f>INDEX('Equip Group &amp; Type ref'!F:F,MATCH(V735,'Equip Group &amp; Type ref'!G:G,0))</f>
        <v>#N/A</v>
      </c>
      <c r="G735" s="83"/>
      <c r="H735" s="69" t="e">
        <f>INDEX('Equip Group &amp; Type ref'!$F:$H,MATCH(F735,'Equip Group &amp; Type ref'!$F:$F,0),MATCH(A735,'Equip Group &amp; Type ref'!$2:$2,0))</f>
        <v>#N/A</v>
      </c>
      <c r="I735" s="70" t="e">
        <f>VLOOKUP(F735,'Equip Group &amp; Type ref'!F:H,6,FALSE)</f>
        <v>#N/A</v>
      </c>
      <c r="J735" s="71" t="e">
        <f>CONCATENATE(D735,":",VLOOKUP(F735,'Equip Group &amp; Type ref'!F:G,2,FALSE),":",$W735)</f>
        <v>#N/A</v>
      </c>
      <c r="K735" s="84" t="e">
        <f t="shared" si="26"/>
        <v>#N/A</v>
      </c>
      <c r="L735" s="70" t="e">
        <f>INDEX('MFR_List ref'!$A:$A,MATCH($Z735,'MFR_List ref'!$B:$B,0))</f>
        <v>#N/A</v>
      </c>
      <c r="M735" s="76" t="e">
        <f t="shared" si="27"/>
        <v>#N/A</v>
      </c>
      <c r="N735" s="78"/>
      <c r="O735" s="85"/>
      <c r="P735" s="86"/>
      <c r="Q735" s="74"/>
      <c r="R735" s="35"/>
      <c r="S735" s="36"/>
      <c r="T735" s="98"/>
      <c r="U735" s="37"/>
      <c r="V735" s="37"/>
      <c r="W735" s="38"/>
      <c r="X735" s="38"/>
      <c r="Y735" s="38"/>
      <c r="Z735" s="35"/>
      <c r="AA735" s="40"/>
      <c r="AB735" s="41"/>
      <c r="AC735" s="42"/>
      <c r="AD735" s="34"/>
      <c r="AE735" s="39"/>
      <c r="AF735" s="39"/>
      <c r="AG735" s="39"/>
      <c r="AH735" s="34"/>
      <c r="AI735" s="39"/>
      <c r="AJ735" s="39"/>
      <c r="AK735" s="43"/>
      <c r="AL735" s="38"/>
      <c r="AM735" s="40"/>
      <c r="AN735" s="40"/>
      <c r="AO735" s="40"/>
      <c r="AP735" s="40"/>
      <c r="AQ735" s="39"/>
      <c r="AR735" s="39"/>
      <c r="AS735" s="39"/>
      <c r="AT735" s="39"/>
      <c r="AU735" s="39"/>
    </row>
    <row r="736" spans="1:47" s="26" customFormat="1" ht="39" customHeight="1" x14ac:dyDescent="0.25">
      <c r="A736" s="65" t="e">
        <f>VLOOKUP(D736,'Active-Bldg List ref'!$A:$E,4,FALSE)</f>
        <v>#N/A</v>
      </c>
      <c r="B736" s="65" t="e">
        <f>VLOOKUP(D736,'Active-Bldg List ref'!$A:$E,5,FALSE)</f>
        <v>#N/A</v>
      </c>
      <c r="C736" s="65" t="e">
        <f>VLOOKUP(D736,'Active-Bldg List ref'!$A:$B,2,FALSE)</f>
        <v>#N/A</v>
      </c>
      <c r="D736" s="65" t="e">
        <f>INDEX('Active-Bldg List ref'!$A:$A,MATCH(R736,'Active-Bldg List ref'!$C:$C,0))</f>
        <v>#N/A</v>
      </c>
      <c r="E736" s="65" t="e">
        <f>INDEX('Equip Group &amp; Type ref'!D:D,MATCH(U736,'Equip Group &amp; Type ref'!E:E,0))</f>
        <v>#N/A</v>
      </c>
      <c r="F736" s="66" t="e">
        <f>INDEX('Equip Group &amp; Type ref'!F:F,MATCH(V736,'Equip Group &amp; Type ref'!G:G,0))</f>
        <v>#N/A</v>
      </c>
      <c r="G736" s="83"/>
      <c r="H736" s="69" t="e">
        <f>INDEX('Equip Group &amp; Type ref'!$F:$H,MATCH(F736,'Equip Group &amp; Type ref'!$F:$F,0),MATCH(A736,'Equip Group &amp; Type ref'!$2:$2,0))</f>
        <v>#N/A</v>
      </c>
      <c r="I736" s="70" t="e">
        <f>VLOOKUP(F736,'Equip Group &amp; Type ref'!F:H,6,FALSE)</f>
        <v>#N/A</v>
      </c>
      <c r="J736" s="71" t="e">
        <f>CONCATENATE(D736,":",VLOOKUP(F736,'Equip Group &amp; Type ref'!F:G,2,FALSE),":",$W736)</f>
        <v>#N/A</v>
      </c>
      <c r="K736" s="84" t="e">
        <f t="shared" si="26"/>
        <v>#N/A</v>
      </c>
      <c r="L736" s="70" t="e">
        <f>INDEX('MFR_List ref'!$A:$A,MATCH($Z736,'MFR_List ref'!$B:$B,0))</f>
        <v>#N/A</v>
      </c>
      <c r="M736" s="76" t="e">
        <f t="shared" si="27"/>
        <v>#N/A</v>
      </c>
      <c r="N736" s="78"/>
      <c r="O736" s="85"/>
      <c r="P736" s="86"/>
      <c r="Q736" s="74"/>
      <c r="R736" s="35"/>
      <c r="S736" s="36"/>
      <c r="T736" s="98"/>
      <c r="U736" s="37"/>
      <c r="V736" s="37"/>
      <c r="W736" s="38"/>
      <c r="X736" s="38"/>
      <c r="Y736" s="38"/>
      <c r="Z736" s="35"/>
      <c r="AA736" s="40"/>
      <c r="AB736" s="41"/>
      <c r="AC736" s="42"/>
      <c r="AD736" s="34"/>
      <c r="AE736" s="39"/>
      <c r="AF736" s="39"/>
      <c r="AG736" s="39"/>
      <c r="AH736" s="34"/>
      <c r="AI736" s="39"/>
      <c r="AJ736" s="39"/>
      <c r="AK736" s="43"/>
      <c r="AL736" s="38"/>
      <c r="AM736" s="40"/>
      <c r="AN736" s="40"/>
      <c r="AO736" s="40"/>
      <c r="AP736" s="40"/>
      <c r="AQ736" s="39"/>
      <c r="AR736" s="39"/>
      <c r="AS736" s="39"/>
      <c r="AT736" s="39"/>
      <c r="AU736" s="39"/>
    </row>
    <row r="737" spans="1:47" s="26" customFormat="1" ht="39" customHeight="1" x14ac:dyDescent="0.25">
      <c r="A737" s="65" t="e">
        <f>VLOOKUP(D737,'Active-Bldg List ref'!$A:$E,4,FALSE)</f>
        <v>#N/A</v>
      </c>
      <c r="B737" s="65" t="e">
        <f>VLOOKUP(D737,'Active-Bldg List ref'!$A:$E,5,FALSE)</f>
        <v>#N/A</v>
      </c>
      <c r="C737" s="65" t="e">
        <f>VLOOKUP(D737,'Active-Bldg List ref'!$A:$B,2,FALSE)</f>
        <v>#N/A</v>
      </c>
      <c r="D737" s="65" t="e">
        <f>INDEX('Active-Bldg List ref'!$A:$A,MATCH(R737,'Active-Bldg List ref'!$C:$C,0))</f>
        <v>#N/A</v>
      </c>
      <c r="E737" s="65" t="e">
        <f>INDEX('Equip Group &amp; Type ref'!D:D,MATCH(U737,'Equip Group &amp; Type ref'!E:E,0))</f>
        <v>#N/A</v>
      </c>
      <c r="F737" s="66" t="e">
        <f>INDEX('Equip Group &amp; Type ref'!F:F,MATCH(V737,'Equip Group &amp; Type ref'!G:G,0))</f>
        <v>#N/A</v>
      </c>
      <c r="G737" s="83"/>
      <c r="H737" s="69" t="e">
        <f>INDEX('Equip Group &amp; Type ref'!$F:$H,MATCH(F737,'Equip Group &amp; Type ref'!$F:$F,0),MATCH(A737,'Equip Group &amp; Type ref'!$2:$2,0))</f>
        <v>#N/A</v>
      </c>
      <c r="I737" s="70" t="e">
        <f>VLOOKUP(F737,'Equip Group &amp; Type ref'!F:H,6,FALSE)</f>
        <v>#N/A</v>
      </c>
      <c r="J737" s="71" t="e">
        <f>CONCATENATE(D737,":",VLOOKUP(F737,'Equip Group &amp; Type ref'!F:G,2,FALSE),":",$W737)</f>
        <v>#N/A</v>
      </c>
      <c r="K737" s="84" t="e">
        <f t="shared" si="26"/>
        <v>#N/A</v>
      </c>
      <c r="L737" s="70" t="e">
        <f>INDEX('MFR_List ref'!$A:$A,MATCH($Z737,'MFR_List ref'!$B:$B,0))</f>
        <v>#N/A</v>
      </c>
      <c r="M737" s="76" t="e">
        <f t="shared" si="27"/>
        <v>#N/A</v>
      </c>
      <c r="N737" s="78"/>
      <c r="O737" s="85"/>
      <c r="P737" s="86"/>
      <c r="Q737" s="74"/>
      <c r="R737" s="35"/>
      <c r="S737" s="36"/>
      <c r="T737" s="98"/>
      <c r="U737" s="37"/>
      <c r="V737" s="37"/>
      <c r="W737" s="38"/>
      <c r="X737" s="38"/>
      <c r="Y737" s="38"/>
      <c r="Z737" s="35"/>
      <c r="AA737" s="40"/>
      <c r="AB737" s="41"/>
      <c r="AC737" s="42"/>
      <c r="AD737" s="34"/>
      <c r="AE737" s="39"/>
      <c r="AF737" s="39"/>
      <c r="AG737" s="39"/>
      <c r="AH737" s="34"/>
      <c r="AI737" s="39"/>
      <c r="AJ737" s="39"/>
      <c r="AK737" s="43"/>
      <c r="AL737" s="38"/>
      <c r="AM737" s="40"/>
      <c r="AN737" s="40"/>
      <c r="AO737" s="40"/>
      <c r="AP737" s="40"/>
      <c r="AQ737" s="39"/>
      <c r="AR737" s="39"/>
      <c r="AS737" s="39"/>
      <c r="AT737" s="39"/>
      <c r="AU737" s="39"/>
    </row>
    <row r="738" spans="1:47" s="26" customFormat="1" ht="39" customHeight="1" x14ac:dyDescent="0.25">
      <c r="A738" s="65" t="e">
        <f>VLOOKUP(D738,'Active-Bldg List ref'!$A:$E,4,FALSE)</f>
        <v>#N/A</v>
      </c>
      <c r="B738" s="65" t="e">
        <f>VLOOKUP(D738,'Active-Bldg List ref'!$A:$E,5,FALSE)</f>
        <v>#N/A</v>
      </c>
      <c r="C738" s="65" t="e">
        <f>VLOOKUP(D738,'Active-Bldg List ref'!$A:$B,2,FALSE)</f>
        <v>#N/A</v>
      </c>
      <c r="D738" s="65" t="e">
        <f>INDEX('Active-Bldg List ref'!$A:$A,MATCH(R738,'Active-Bldg List ref'!$C:$C,0))</f>
        <v>#N/A</v>
      </c>
      <c r="E738" s="65" t="e">
        <f>INDEX('Equip Group &amp; Type ref'!D:D,MATCH(U738,'Equip Group &amp; Type ref'!E:E,0))</f>
        <v>#N/A</v>
      </c>
      <c r="F738" s="66" t="e">
        <f>INDEX('Equip Group &amp; Type ref'!F:F,MATCH(V738,'Equip Group &amp; Type ref'!G:G,0))</f>
        <v>#N/A</v>
      </c>
      <c r="G738" s="83"/>
      <c r="H738" s="69" t="e">
        <f>INDEX('Equip Group &amp; Type ref'!$F:$H,MATCH(F738,'Equip Group &amp; Type ref'!$F:$F,0),MATCH(A738,'Equip Group &amp; Type ref'!$2:$2,0))</f>
        <v>#N/A</v>
      </c>
      <c r="I738" s="70" t="e">
        <f>VLOOKUP(F738,'Equip Group &amp; Type ref'!F:H,6,FALSE)</f>
        <v>#N/A</v>
      </c>
      <c r="J738" s="71" t="e">
        <f>CONCATENATE(D738,":",VLOOKUP(F738,'Equip Group &amp; Type ref'!F:G,2,FALSE),":",$W738)</f>
        <v>#N/A</v>
      </c>
      <c r="K738" s="84" t="e">
        <f t="shared" si="26"/>
        <v>#N/A</v>
      </c>
      <c r="L738" s="70" t="e">
        <f>INDEX('MFR_List ref'!$A:$A,MATCH($Z738,'MFR_List ref'!$B:$B,0))</f>
        <v>#N/A</v>
      </c>
      <c r="M738" s="76" t="e">
        <f t="shared" si="27"/>
        <v>#N/A</v>
      </c>
      <c r="N738" s="78"/>
      <c r="O738" s="85"/>
      <c r="P738" s="86"/>
      <c r="Q738" s="74"/>
      <c r="R738" s="35"/>
      <c r="S738" s="36"/>
      <c r="T738" s="98"/>
      <c r="U738" s="37"/>
      <c r="V738" s="37"/>
      <c r="W738" s="38"/>
      <c r="X738" s="38"/>
      <c r="Y738" s="38"/>
      <c r="Z738" s="35"/>
      <c r="AA738" s="40"/>
      <c r="AB738" s="41"/>
      <c r="AC738" s="42"/>
      <c r="AD738" s="34"/>
      <c r="AE738" s="39"/>
      <c r="AF738" s="39"/>
      <c r="AG738" s="39"/>
      <c r="AH738" s="34"/>
      <c r="AI738" s="39"/>
      <c r="AJ738" s="39"/>
      <c r="AK738" s="43"/>
      <c r="AL738" s="38"/>
      <c r="AM738" s="40"/>
      <c r="AN738" s="40"/>
      <c r="AO738" s="40"/>
      <c r="AP738" s="40"/>
      <c r="AQ738" s="39"/>
      <c r="AR738" s="39"/>
      <c r="AS738" s="39"/>
      <c r="AT738" s="39"/>
      <c r="AU738" s="39"/>
    </row>
    <row r="739" spans="1:47" s="26" customFormat="1" ht="39" customHeight="1" x14ac:dyDescent="0.25">
      <c r="A739" s="65" t="e">
        <f>VLOOKUP(D739,'Active-Bldg List ref'!$A:$E,4,FALSE)</f>
        <v>#N/A</v>
      </c>
      <c r="B739" s="65" t="e">
        <f>VLOOKUP(D739,'Active-Bldg List ref'!$A:$E,5,FALSE)</f>
        <v>#N/A</v>
      </c>
      <c r="C739" s="65" t="e">
        <f>VLOOKUP(D739,'Active-Bldg List ref'!$A:$B,2,FALSE)</f>
        <v>#N/A</v>
      </c>
      <c r="D739" s="65" t="e">
        <f>INDEX('Active-Bldg List ref'!$A:$A,MATCH(R739,'Active-Bldg List ref'!$C:$C,0))</f>
        <v>#N/A</v>
      </c>
      <c r="E739" s="65" t="e">
        <f>INDEX('Equip Group &amp; Type ref'!D:D,MATCH(U739,'Equip Group &amp; Type ref'!E:E,0))</f>
        <v>#N/A</v>
      </c>
      <c r="F739" s="66" t="e">
        <f>INDEX('Equip Group &amp; Type ref'!F:F,MATCH(V739,'Equip Group &amp; Type ref'!G:G,0))</f>
        <v>#N/A</v>
      </c>
      <c r="G739" s="83"/>
      <c r="H739" s="69" t="e">
        <f>INDEX('Equip Group &amp; Type ref'!$F:$H,MATCH(F739,'Equip Group &amp; Type ref'!$F:$F,0),MATCH(A739,'Equip Group &amp; Type ref'!$2:$2,0))</f>
        <v>#N/A</v>
      </c>
      <c r="I739" s="70" t="e">
        <f>VLOOKUP(F739,'Equip Group &amp; Type ref'!F:H,6,FALSE)</f>
        <v>#N/A</v>
      </c>
      <c r="J739" s="71" t="e">
        <f>CONCATENATE(D739,":",VLOOKUP(F739,'Equip Group &amp; Type ref'!F:G,2,FALSE),":",$W739)</f>
        <v>#N/A</v>
      </c>
      <c r="K739" s="84" t="e">
        <f t="shared" si="26"/>
        <v>#N/A</v>
      </c>
      <c r="L739" s="70" t="e">
        <f>INDEX('MFR_List ref'!$A:$A,MATCH($Z739,'MFR_List ref'!$B:$B,0))</f>
        <v>#N/A</v>
      </c>
      <c r="M739" s="76" t="e">
        <f t="shared" si="27"/>
        <v>#N/A</v>
      </c>
      <c r="N739" s="78"/>
      <c r="O739" s="85"/>
      <c r="P739" s="86"/>
      <c r="Q739" s="74"/>
      <c r="R739" s="35"/>
      <c r="S739" s="36"/>
      <c r="T739" s="98"/>
      <c r="U739" s="37"/>
      <c r="V739" s="37"/>
      <c r="W739" s="38"/>
      <c r="X739" s="38"/>
      <c r="Y739" s="38"/>
      <c r="Z739" s="35"/>
      <c r="AA739" s="40"/>
      <c r="AB739" s="41"/>
      <c r="AC739" s="42"/>
      <c r="AD739" s="34"/>
      <c r="AE739" s="39"/>
      <c r="AF739" s="39"/>
      <c r="AG739" s="39"/>
      <c r="AH739" s="34"/>
      <c r="AI739" s="39"/>
      <c r="AJ739" s="39"/>
      <c r="AK739" s="43"/>
      <c r="AL739" s="38"/>
      <c r="AM739" s="40"/>
      <c r="AN739" s="40"/>
      <c r="AO739" s="40"/>
      <c r="AP739" s="40"/>
      <c r="AQ739" s="39"/>
      <c r="AR739" s="39"/>
      <c r="AS739" s="39"/>
      <c r="AT739" s="39"/>
      <c r="AU739" s="39"/>
    </row>
    <row r="740" spans="1:47" s="26" customFormat="1" ht="39" customHeight="1" x14ac:dyDescent="0.25">
      <c r="A740" s="65" t="e">
        <f>VLOOKUP(D740,'Active-Bldg List ref'!$A:$E,4,FALSE)</f>
        <v>#N/A</v>
      </c>
      <c r="B740" s="65" t="e">
        <f>VLOOKUP(D740,'Active-Bldg List ref'!$A:$E,5,FALSE)</f>
        <v>#N/A</v>
      </c>
      <c r="C740" s="65" t="e">
        <f>VLOOKUP(D740,'Active-Bldg List ref'!$A:$B,2,FALSE)</f>
        <v>#N/A</v>
      </c>
      <c r="D740" s="65" t="e">
        <f>INDEX('Active-Bldg List ref'!$A:$A,MATCH(R740,'Active-Bldg List ref'!$C:$C,0))</f>
        <v>#N/A</v>
      </c>
      <c r="E740" s="65" t="e">
        <f>INDEX('Equip Group &amp; Type ref'!D:D,MATCH(U740,'Equip Group &amp; Type ref'!E:E,0))</f>
        <v>#N/A</v>
      </c>
      <c r="F740" s="66" t="e">
        <f>INDEX('Equip Group &amp; Type ref'!F:F,MATCH(V740,'Equip Group &amp; Type ref'!G:G,0))</f>
        <v>#N/A</v>
      </c>
      <c r="G740" s="83"/>
      <c r="H740" s="69" t="e">
        <f>INDEX('Equip Group &amp; Type ref'!$F:$H,MATCH(F740,'Equip Group &amp; Type ref'!$F:$F,0),MATCH(A740,'Equip Group &amp; Type ref'!$2:$2,0))</f>
        <v>#N/A</v>
      </c>
      <c r="I740" s="70" t="e">
        <f>VLOOKUP(F740,'Equip Group &amp; Type ref'!F:H,6,FALSE)</f>
        <v>#N/A</v>
      </c>
      <c r="J740" s="71" t="e">
        <f>CONCATENATE(D740,":",VLOOKUP(F740,'Equip Group &amp; Type ref'!F:G,2,FALSE),":",$W740)</f>
        <v>#N/A</v>
      </c>
      <c r="K740" s="84" t="e">
        <f t="shared" si="26"/>
        <v>#N/A</v>
      </c>
      <c r="L740" s="70" t="e">
        <f>INDEX('MFR_List ref'!$A:$A,MATCH($Z740,'MFR_List ref'!$B:$B,0))</f>
        <v>#N/A</v>
      </c>
      <c r="M740" s="76" t="e">
        <f t="shared" si="27"/>
        <v>#N/A</v>
      </c>
      <c r="N740" s="78"/>
      <c r="O740" s="85"/>
      <c r="P740" s="86"/>
      <c r="Q740" s="74"/>
      <c r="R740" s="35"/>
      <c r="S740" s="36"/>
      <c r="T740" s="98"/>
      <c r="U740" s="37"/>
      <c r="V740" s="37"/>
      <c r="W740" s="38"/>
      <c r="X740" s="38"/>
      <c r="Y740" s="38"/>
      <c r="Z740" s="35"/>
      <c r="AA740" s="40"/>
      <c r="AB740" s="41"/>
      <c r="AC740" s="42"/>
      <c r="AD740" s="34"/>
      <c r="AE740" s="39"/>
      <c r="AF740" s="39"/>
      <c r="AG740" s="39"/>
      <c r="AH740" s="34"/>
      <c r="AI740" s="39"/>
      <c r="AJ740" s="39"/>
      <c r="AK740" s="43"/>
      <c r="AL740" s="38"/>
      <c r="AM740" s="40"/>
      <c r="AN740" s="40"/>
      <c r="AO740" s="40"/>
      <c r="AP740" s="40"/>
      <c r="AQ740" s="39"/>
      <c r="AR740" s="39"/>
      <c r="AS740" s="39"/>
      <c r="AT740" s="39"/>
      <c r="AU740" s="39"/>
    </row>
    <row r="741" spans="1:47" s="26" customFormat="1" ht="39" customHeight="1" x14ac:dyDescent="0.25">
      <c r="A741" s="65" t="e">
        <f>VLOOKUP(D741,'Active-Bldg List ref'!$A:$E,4,FALSE)</f>
        <v>#N/A</v>
      </c>
      <c r="B741" s="65" t="e">
        <f>VLOOKUP(D741,'Active-Bldg List ref'!$A:$E,5,FALSE)</f>
        <v>#N/A</v>
      </c>
      <c r="C741" s="65" t="e">
        <f>VLOOKUP(D741,'Active-Bldg List ref'!$A:$B,2,FALSE)</f>
        <v>#N/A</v>
      </c>
      <c r="D741" s="65" t="e">
        <f>INDEX('Active-Bldg List ref'!$A:$A,MATCH(R741,'Active-Bldg List ref'!$C:$C,0))</f>
        <v>#N/A</v>
      </c>
      <c r="E741" s="65" t="e">
        <f>INDEX('Equip Group &amp; Type ref'!D:D,MATCH(U741,'Equip Group &amp; Type ref'!E:E,0))</f>
        <v>#N/A</v>
      </c>
      <c r="F741" s="66" t="e">
        <f>INDEX('Equip Group &amp; Type ref'!F:F,MATCH(V741,'Equip Group &amp; Type ref'!G:G,0))</f>
        <v>#N/A</v>
      </c>
      <c r="G741" s="83"/>
      <c r="H741" s="69" t="e">
        <f>INDEX('Equip Group &amp; Type ref'!$F:$H,MATCH(F741,'Equip Group &amp; Type ref'!$F:$F,0),MATCH(A741,'Equip Group &amp; Type ref'!$2:$2,0))</f>
        <v>#N/A</v>
      </c>
      <c r="I741" s="70" t="e">
        <f>VLOOKUP(F741,'Equip Group &amp; Type ref'!F:H,6,FALSE)</f>
        <v>#N/A</v>
      </c>
      <c r="J741" s="71" t="e">
        <f>CONCATENATE(D741,":",VLOOKUP(F741,'Equip Group &amp; Type ref'!F:G,2,FALSE),":",$W741)</f>
        <v>#N/A</v>
      </c>
      <c r="K741" s="84" t="e">
        <f t="shared" si="26"/>
        <v>#N/A</v>
      </c>
      <c r="L741" s="70" t="e">
        <f>INDEX('MFR_List ref'!$A:$A,MATCH($Z741,'MFR_List ref'!$B:$B,0))</f>
        <v>#N/A</v>
      </c>
      <c r="M741" s="76" t="e">
        <f t="shared" si="27"/>
        <v>#N/A</v>
      </c>
      <c r="N741" s="78"/>
      <c r="O741" s="85"/>
      <c r="P741" s="86"/>
      <c r="Q741" s="74"/>
      <c r="R741" s="35"/>
      <c r="S741" s="36"/>
      <c r="T741" s="98"/>
      <c r="U741" s="37"/>
      <c r="V741" s="37"/>
      <c r="W741" s="38"/>
      <c r="X741" s="38"/>
      <c r="Y741" s="38"/>
      <c r="Z741" s="35"/>
      <c r="AA741" s="40"/>
      <c r="AB741" s="41"/>
      <c r="AC741" s="42"/>
      <c r="AD741" s="34"/>
      <c r="AE741" s="39"/>
      <c r="AF741" s="39"/>
      <c r="AG741" s="39"/>
      <c r="AH741" s="34"/>
      <c r="AI741" s="39"/>
      <c r="AJ741" s="39"/>
      <c r="AK741" s="43"/>
      <c r="AL741" s="38"/>
      <c r="AM741" s="40"/>
      <c r="AN741" s="40"/>
      <c r="AO741" s="40"/>
      <c r="AP741" s="40"/>
      <c r="AQ741" s="39"/>
      <c r="AR741" s="39"/>
      <c r="AS741" s="39"/>
      <c r="AT741" s="39"/>
      <c r="AU741" s="39"/>
    </row>
    <row r="742" spans="1:47" s="26" customFormat="1" ht="39" customHeight="1" x14ac:dyDescent="0.25">
      <c r="A742" s="65" t="e">
        <f>VLOOKUP(D742,'Active-Bldg List ref'!$A:$E,4,FALSE)</f>
        <v>#N/A</v>
      </c>
      <c r="B742" s="65" t="e">
        <f>VLOOKUP(D742,'Active-Bldg List ref'!$A:$E,5,FALSE)</f>
        <v>#N/A</v>
      </c>
      <c r="C742" s="65" t="e">
        <f>VLOOKUP(D742,'Active-Bldg List ref'!$A:$B,2,FALSE)</f>
        <v>#N/A</v>
      </c>
      <c r="D742" s="65" t="e">
        <f>INDEX('Active-Bldg List ref'!$A:$A,MATCH(R742,'Active-Bldg List ref'!$C:$C,0))</f>
        <v>#N/A</v>
      </c>
      <c r="E742" s="65" t="e">
        <f>INDEX('Equip Group &amp; Type ref'!D:D,MATCH(U742,'Equip Group &amp; Type ref'!E:E,0))</f>
        <v>#N/A</v>
      </c>
      <c r="F742" s="66" t="e">
        <f>INDEX('Equip Group &amp; Type ref'!F:F,MATCH(V742,'Equip Group &amp; Type ref'!G:G,0))</f>
        <v>#N/A</v>
      </c>
      <c r="G742" s="83"/>
      <c r="H742" s="69" t="e">
        <f>INDEX('Equip Group &amp; Type ref'!$F:$H,MATCH(F742,'Equip Group &amp; Type ref'!$F:$F,0),MATCH(A742,'Equip Group &amp; Type ref'!$2:$2,0))</f>
        <v>#N/A</v>
      </c>
      <c r="I742" s="70" t="e">
        <f>VLOOKUP(F742,'Equip Group &amp; Type ref'!F:H,6,FALSE)</f>
        <v>#N/A</v>
      </c>
      <c r="J742" s="71" t="e">
        <f>CONCATENATE(D742,":",VLOOKUP(F742,'Equip Group &amp; Type ref'!F:G,2,FALSE),":",$W742)</f>
        <v>#N/A</v>
      </c>
      <c r="K742" s="84" t="e">
        <f t="shared" si="26"/>
        <v>#N/A</v>
      </c>
      <c r="L742" s="70" t="e">
        <f>INDEX('MFR_List ref'!$A:$A,MATCH($Z742,'MFR_List ref'!$B:$B,0))</f>
        <v>#N/A</v>
      </c>
      <c r="M742" s="76" t="e">
        <f t="shared" si="27"/>
        <v>#N/A</v>
      </c>
      <c r="N742" s="78"/>
      <c r="O742" s="85"/>
      <c r="P742" s="86"/>
      <c r="Q742" s="74"/>
      <c r="R742" s="35"/>
      <c r="S742" s="36"/>
      <c r="T742" s="98"/>
      <c r="U742" s="37"/>
      <c r="V742" s="37"/>
      <c r="W742" s="38"/>
      <c r="X742" s="38"/>
      <c r="Y742" s="38"/>
      <c r="Z742" s="35"/>
      <c r="AA742" s="40"/>
      <c r="AB742" s="41"/>
      <c r="AC742" s="42"/>
      <c r="AD742" s="34"/>
      <c r="AE742" s="39"/>
      <c r="AF742" s="39"/>
      <c r="AG742" s="39"/>
      <c r="AH742" s="34"/>
      <c r="AI742" s="39"/>
      <c r="AJ742" s="39"/>
      <c r="AK742" s="43"/>
      <c r="AL742" s="38"/>
      <c r="AM742" s="40"/>
      <c r="AN742" s="40"/>
      <c r="AO742" s="40"/>
      <c r="AP742" s="40"/>
      <c r="AQ742" s="39"/>
      <c r="AR742" s="39"/>
      <c r="AS742" s="39"/>
      <c r="AT742" s="39"/>
      <c r="AU742" s="39"/>
    </row>
    <row r="743" spans="1:47" s="26" customFormat="1" ht="39" customHeight="1" x14ac:dyDescent="0.25">
      <c r="A743" s="65" t="e">
        <f>VLOOKUP(D743,'Active-Bldg List ref'!$A:$E,4,FALSE)</f>
        <v>#N/A</v>
      </c>
      <c r="B743" s="65" t="e">
        <f>VLOOKUP(D743,'Active-Bldg List ref'!$A:$E,5,FALSE)</f>
        <v>#N/A</v>
      </c>
      <c r="C743" s="65" t="e">
        <f>VLOOKUP(D743,'Active-Bldg List ref'!$A:$B,2,FALSE)</f>
        <v>#N/A</v>
      </c>
      <c r="D743" s="65" t="e">
        <f>INDEX('Active-Bldg List ref'!$A:$A,MATCH(R743,'Active-Bldg List ref'!$C:$C,0))</f>
        <v>#N/A</v>
      </c>
      <c r="E743" s="65" t="e">
        <f>INDEX('Equip Group &amp; Type ref'!D:D,MATCH(U743,'Equip Group &amp; Type ref'!E:E,0))</f>
        <v>#N/A</v>
      </c>
      <c r="F743" s="66" t="e">
        <f>INDEX('Equip Group &amp; Type ref'!F:F,MATCH(V743,'Equip Group &amp; Type ref'!G:G,0))</f>
        <v>#N/A</v>
      </c>
      <c r="G743" s="83"/>
      <c r="H743" s="69" t="e">
        <f>INDEX('Equip Group &amp; Type ref'!$F:$H,MATCH(F743,'Equip Group &amp; Type ref'!$F:$F,0),MATCH(A743,'Equip Group &amp; Type ref'!$2:$2,0))</f>
        <v>#N/A</v>
      </c>
      <c r="I743" s="70" t="e">
        <f>VLOOKUP(F743,'Equip Group &amp; Type ref'!F:H,6,FALSE)</f>
        <v>#N/A</v>
      </c>
      <c r="J743" s="71" t="e">
        <f>CONCATENATE(D743,":",VLOOKUP(F743,'Equip Group &amp; Type ref'!F:G,2,FALSE),":",$W743)</f>
        <v>#N/A</v>
      </c>
      <c r="K743" s="84" t="e">
        <f t="shared" si="26"/>
        <v>#N/A</v>
      </c>
      <c r="L743" s="70" t="e">
        <f>INDEX('MFR_List ref'!$A:$A,MATCH($Z743,'MFR_List ref'!$B:$B,0))</f>
        <v>#N/A</v>
      </c>
      <c r="M743" s="76" t="e">
        <f t="shared" si="27"/>
        <v>#N/A</v>
      </c>
      <c r="N743" s="78"/>
      <c r="O743" s="85"/>
      <c r="P743" s="86"/>
      <c r="Q743" s="74"/>
      <c r="R743" s="35"/>
      <c r="S743" s="36"/>
      <c r="T743" s="98"/>
      <c r="U743" s="37"/>
      <c r="V743" s="37"/>
      <c r="W743" s="38"/>
      <c r="X743" s="38"/>
      <c r="Y743" s="38"/>
      <c r="Z743" s="35"/>
      <c r="AA743" s="40"/>
      <c r="AB743" s="41"/>
      <c r="AC743" s="42"/>
      <c r="AD743" s="34"/>
      <c r="AE743" s="39"/>
      <c r="AF743" s="39"/>
      <c r="AG743" s="39"/>
      <c r="AH743" s="34"/>
      <c r="AI743" s="39"/>
      <c r="AJ743" s="39"/>
      <c r="AK743" s="43"/>
      <c r="AL743" s="38"/>
      <c r="AM743" s="40"/>
      <c r="AN743" s="40"/>
      <c r="AO743" s="40"/>
      <c r="AP743" s="40"/>
      <c r="AQ743" s="39"/>
      <c r="AR743" s="39"/>
      <c r="AS743" s="39"/>
      <c r="AT743" s="39"/>
      <c r="AU743" s="39"/>
    </row>
    <row r="744" spans="1:47" s="26" customFormat="1" ht="39" customHeight="1" x14ac:dyDescent="0.25">
      <c r="A744" s="65" t="e">
        <f>VLOOKUP(D744,'Active-Bldg List ref'!$A:$E,4,FALSE)</f>
        <v>#N/A</v>
      </c>
      <c r="B744" s="65" t="e">
        <f>VLOOKUP(D744,'Active-Bldg List ref'!$A:$E,5,FALSE)</f>
        <v>#N/A</v>
      </c>
      <c r="C744" s="65" t="e">
        <f>VLOOKUP(D744,'Active-Bldg List ref'!$A:$B,2,FALSE)</f>
        <v>#N/A</v>
      </c>
      <c r="D744" s="65" t="e">
        <f>INDEX('Active-Bldg List ref'!$A:$A,MATCH(R744,'Active-Bldg List ref'!$C:$C,0))</f>
        <v>#N/A</v>
      </c>
      <c r="E744" s="65" t="e">
        <f>INDEX('Equip Group &amp; Type ref'!D:D,MATCH(U744,'Equip Group &amp; Type ref'!E:E,0))</f>
        <v>#N/A</v>
      </c>
      <c r="F744" s="66" t="e">
        <f>INDEX('Equip Group &amp; Type ref'!F:F,MATCH(V744,'Equip Group &amp; Type ref'!G:G,0))</f>
        <v>#N/A</v>
      </c>
      <c r="G744" s="83"/>
      <c r="H744" s="69" t="e">
        <f>INDEX('Equip Group &amp; Type ref'!$F:$H,MATCH(F744,'Equip Group &amp; Type ref'!$F:$F,0),MATCH(A744,'Equip Group &amp; Type ref'!$2:$2,0))</f>
        <v>#N/A</v>
      </c>
      <c r="I744" s="70" t="e">
        <f>VLOOKUP(F744,'Equip Group &amp; Type ref'!F:H,6,FALSE)</f>
        <v>#N/A</v>
      </c>
      <c r="J744" s="71" t="e">
        <f>CONCATENATE(D744,":",VLOOKUP(F744,'Equip Group &amp; Type ref'!F:G,2,FALSE),":",$W744)</f>
        <v>#N/A</v>
      </c>
      <c r="K744" s="84" t="e">
        <f t="shared" si="26"/>
        <v>#N/A</v>
      </c>
      <c r="L744" s="70" t="e">
        <f>INDEX('MFR_List ref'!$A:$A,MATCH($Z744,'MFR_List ref'!$B:$B,0))</f>
        <v>#N/A</v>
      </c>
      <c r="M744" s="76" t="e">
        <f t="shared" si="27"/>
        <v>#N/A</v>
      </c>
      <c r="N744" s="78"/>
      <c r="O744" s="85"/>
      <c r="P744" s="86"/>
      <c r="Q744" s="74"/>
      <c r="R744" s="35"/>
      <c r="S744" s="36"/>
      <c r="T744" s="98"/>
      <c r="U744" s="37"/>
      <c r="V744" s="37"/>
      <c r="W744" s="38"/>
      <c r="X744" s="38"/>
      <c r="Y744" s="38"/>
      <c r="Z744" s="35"/>
      <c r="AA744" s="40"/>
      <c r="AB744" s="41"/>
      <c r="AC744" s="42"/>
      <c r="AD744" s="34"/>
      <c r="AE744" s="39"/>
      <c r="AF744" s="39"/>
      <c r="AG744" s="39"/>
      <c r="AH744" s="34"/>
      <c r="AI744" s="39"/>
      <c r="AJ744" s="39"/>
      <c r="AK744" s="43"/>
      <c r="AL744" s="38"/>
      <c r="AM744" s="40"/>
      <c r="AN744" s="40"/>
      <c r="AO744" s="40"/>
      <c r="AP744" s="40"/>
      <c r="AQ744" s="39"/>
      <c r="AR744" s="39"/>
      <c r="AS744" s="39"/>
      <c r="AT744" s="39"/>
      <c r="AU744" s="39"/>
    </row>
    <row r="745" spans="1:47" s="26" customFormat="1" ht="39" customHeight="1" x14ac:dyDescent="0.25">
      <c r="A745" s="65" t="e">
        <f>VLOOKUP(D745,'Active-Bldg List ref'!$A:$E,4,FALSE)</f>
        <v>#N/A</v>
      </c>
      <c r="B745" s="65" t="e">
        <f>VLOOKUP(D745,'Active-Bldg List ref'!$A:$E,5,FALSE)</f>
        <v>#N/A</v>
      </c>
      <c r="C745" s="65" t="e">
        <f>VLOOKUP(D745,'Active-Bldg List ref'!$A:$B,2,FALSE)</f>
        <v>#N/A</v>
      </c>
      <c r="D745" s="65" t="e">
        <f>INDEX('Active-Bldg List ref'!$A:$A,MATCH(R745,'Active-Bldg List ref'!$C:$C,0))</f>
        <v>#N/A</v>
      </c>
      <c r="E745" s="65" t="e">
        <f>INDEX('Equip Group &amp; Type ref'!D:D,MATCH(U745,'Equip Group &amp; Type ref'!E:E,0))</f>
        <v>#N/A</v>
      </c>
      <c r="F745" s="66" t="e">
        <f>INDEX('Equip Group &amp; Type ref'!F:F,MATCH(V745,'Equip Group &amp; Type ref'!G:G,0))</f>
        <v>#N/A</v>
      </c>
      <c r="G745" s="83"/>
      <c r="H745" s="69" t="e">
        <f>INDEX('Equip Group &amp; Type ref'!$F:$H,MATCH(F745,'Equip Group &amp; Type ref'!$F:$F,0),MATCH(A745,'Equip Group &amp; Type ref'!$2:$2,0))</f>
        <v>#N/A</v>
      </c>
      <c r="I745" s="70" t="e">
        <f>VLOOKUP(F745,'Equip Group &amp; Type ref'!F:H,6,FALSE)</f>
        <v>#N/A</v>
      </c>
      <c r="J745" s="71" t="e">
        <f>CONCATENATE(D745,":",VLOOKUP(F745,'Equip Group &amp; Type ref'!F:G,2,FALSE),":",$W745)</f>
        <v>#N/A</v>
      </c>
      <c r="K745" s="84" t="e">
        <f t="shared" si="26"/>
        <v>#N/A</v>
      </c>
      <c r="L745" s="70" t="e">
        <f>INDEX('MFR_List ref'!$A:$A,MATCH($Z745,'MFR_List ref'!$B:$B,0))</f>
        <v>#N/A</v>
      </c>
      <c r="M745" s="76" t="e">
        <f t="shared" si="27"/>
        <v>#N/A</v>
      </c>
      <c r="N745" s="78"/>
      <c r="O745" s="85"/>
      <c r="P745" s="86"/>
      <c r="Q745" s="74"/>
      <c r="R745" s="35"/>
      <c r="S745" s="36"/>
      <c r="T745" s="98"/>
      <c r="U745" s="37"/>
      <c r="V745" s="37"/>
      <c r="W745" s="38"/>
      <c r="X745" s="38"/>
      <c r="Y745" s="38"/>
      <c r="Z745" s="35"/>
      <c r="AA745" s="40"/>
      <c r="AB745" s="41"/>
      <c r="AC745" s="42"/>
      <c r="AD745" s="34"/>
      <c r="AE745" s="39"/>
      <c r="AF745" s="39"/>
      <c r="AG745" s="39"/>
      <c r="AH745" s="34"/>
      <c r="AI745" s="39"/>
      <c r="AJ745" s="39"/>
      <c r="AK745" s="43"/>
      <c r="AL745" s="38"/>
      <c r="AM745" s="40"/>
      <c r="AN745" s="40"/>
      <c r="AO745" s="40"/>
      <c r="AP745" s="40"/>
      <c r="AQ745" s="39"/>
      <c r="AR745" s="39"/>
      <c r="AS745" s="39"/>
      <c r="AT745" s="39"/>
      <c r="AU745" s="39"/>
    </row>
    <row r="746" spans="1:47" s="26" customFormat="1" ht="39" customHeight="1" x14ac:dyDescent="0.25">
      <c r="A746" s="65" t="e">
        <f>VLOOKUP(D746,'Active-Bldg List ref'!$A:$E,4,FALSE)</f>
        <v>#N/A</v>
      </c>
      <c r="B746" s="65" t="e">
        <f>VLOOKUP(D746,'Active-Bldg List ref'!$A:$E,5,FALSE)</f>
        <v>#N/A</v>
      </c>
      <c r="C746" s="65" t="e">
        <f>VLOOKUP(D746,'Active-Bldg List ref'!$A:$B,2,FALSE)</f>
        <v>#N/A</v>
      </c>
      <c r="D746" s="65" t="e">
        <f>INDEX('Active-Bldg List ref'!$A:$A,MATCH(R746,'Active-Bldg List ref'!$C:$C,0))</f>
        <v>#N/A</v>
      </c>
      <c r="E746" s="65" t="e">
        <f>INDEX('Equip Group &amp; Type ref'!D:D,MATCH(U746,'Equip Group &amp; Type ref'!E:E,0))</f>
        <v>#N/A</v>
      </c>
      <c r="F746" s="66" t="e">
        <f>INDEX('Equip Group &amp; Type ref'!F:F,MATCH(V746,'Equip Group &amp; Type ref'!G:G,0))</f>
        <v>#N/A</v>
      </c>
      <c r="G746" s="83"/>
      <c r="H746" s="69" t="e">
        <f>INDEX('Equip Group &amp; Type ref'!$F:$H,MATCH(F746,'Equip Group &amp; Type ref'!$F:$F,0),MATCH(A746,'Equip Group &amp; Type ref'!$2:$2,0))</f>
        <v>#N/A</v>
      </c>
      <c r="I746" s="70" t="e">
        <f>VLOOKUP(F746,'Equip Group &amp; Type ref'!F:H,6,FALSE)</f>
        <v>#N/A</v>
      </c>
      <c r="J746" s="71" t="e">
        <f>CONCATENATE(D746,":",VLOOKUP(F746,'Equip Group &amp; Type ref'!F:G,2,FALSE),":",$W746)</f>
        <v>#N/A</v>
      </c>
      <c r="K746" s="84" t="e">
        <f t="shared" si="26"/>
        <v>#N/A</v>
      </c>
      <c r="L746" s="70" t="e">
        <f>INDEX('MFR_List ref'!$A:$A,MATCH($Z746,'MFR_List ref'!$B:$B,0))</f>
        <v>#N/A</v>
      </c>
      <c r="M746" s="76" t="e">
        <f t="shared" si="27"/>
        <v>#N/A</v>
      </c>
      <c r="N746" s="78"/>
      <c r="O746" s="85"/>
      <c r="P746" s="86"/>
      <c r="Q746" s="74"/>
      <c r="R746" s="35"/>
      <c r="S746" s="36"/>
      <c r="T746" s="98"/>
      <c r="U746" s="37"/>
      <c r="V746" s="37"/>
      <c r="W746" s="38"/>
      <c r="X746" s="38"/>
      <c r="Y746" s="38"/>
      <c r="Z746" s="35"/>
      <c r="AA746" s="40"/>
      <c r="AB746" s="41"/>
      <c r="AC746" s="42"/>
      <c r="AD746" s="34"/>
      <c r="AE746" s="39"/>
      <c r="AF746" s="39"/>
      <c r="AG746" s="39"/>
      <c r="AH746" s="34"/>
      <c r="AI746" s="39"/>
      <c r="AJ746" s="39"/>
      <c r="AK746" s="43"/>
      <c r="AL746" s="38"/>
      <c r="AM746" s="40"/>
      <c r="AN746" s="40"/>
      <c r="AO746" s="40"/>
      <c r="AP746" s="40"/>
      <c r="AQ746" s="39"/>
      <c r="AR746" s="39"/>
      <c r="AS746" s="39"/>
      <c r="AT746" s="39"/>
      <c r="AU746" s="39"/>
    </row>
    <row r="747" spans="1:47" s="26" customFormat="1" ht="39" customHeight="1" x14ac:dyDescent="0.25">
      <c r="A747" s="65" t="e">
        <f>VLOOKUP(D747,'Active-Bldg List ref'!$A:$E,4,FALSE)</f>
        <v>#N/A</v>
      </c>
      <c r="B747" s="65" t="e">
        <f>VLOOKUP(D747,'Active-Bldg List ref'!$A:$E,5,FALSE)</f>
        <v>#N/A</v>
      </c>
      <c r="C747" s="65" t="e">
        <f>VLOOKUP(D747,'Active-Bldg List ref'!$A:$B,2,FALSE)</f>
        <v>#N/A</v>
      </c>
      <c r="D747" s="65" t="e">
        <f>INDEX('Active-Bldg List ref'!$A:$A,MATCH(R747,'Active-Bldg List ref'!$C:$C,0))</f>
        <v>#N/A</v>
      </c>
      <c r="E747" s="65" t="e">
        <f>INDEX('Equip Group &amp; Type ref'!D:D,MATCH(U747,'Equip Group &amp; Type ref'!E:E,0))</f>
        <v>#N/A</v>
      </c>
      <c r="F747" s="66" t="e">
        <f>INDEX('Equip Group &amp; Type ref'!F:F,MATCH(V747,'Equip Group &amp; Type ref'!G:G,0))</f>
        <v>#N/A</v>
      </c>
      <c r="G747" s="83"/>
      <c r="H747" s="69" t="e">
        <f>INDEX('Equip Group &amp; Type ref'!$F:$H,MATCH(F747,'Equip Group &amp; Type ref'!$F:$F,0),MATCH(A747,'Equip Group &amp; Type ref'!$2:$2,0))</f>
        <v>#N/A</v>
      </c>
      <c r="I747" s="70" t="e">
        <f>VLOOKUP(F747,'Equip Group &amp; Type ref'!F:H,6,FALSE)</f>
        <v>#N/A</v>
      </c>
      <c r="J747" s="71" t="e">
        <f>CONCATENATE(D747,":",VLOOKUP(F747,'Equip Group &amp; Type ref'!F:G,2,FALSE),":",$W747)</f>
        <v>#N/A</v>
      </c>
      <c r="K747" s="84" t="e">
        <f t="shared" si="26"/>
        <v>#N/A</v>
      </c>
      <c r="L747" s="70" t="e">
        <f>INDEX('MFR_List ref'!$A:$A,MATCH($Z747,'MFR_List ref'!$B:$B,0))</f>
        <v>#N/A</v>
      </c>
      <c r="M747" s="76" t="e">
        <f t="shared" si="27"/>
        <v>#N/A</v>
      </c>
      <c r="N747" s="78"/>
      <c r="O747" s="85"/>
      <c r="P747" s="86"/>
      <c r="Q747" s="74"/>
      <c r="R747" s="35"/>
      <c r="S747" s="36"/>
      <c r="T747" s="98"/>
      <c r="U747" s="37"/>
      <c r="V747" s="37"/>
      <c r="W747" s="38"/>
      <c r="X747" s="38"/>
      <c r="Y747" s="38"/>
      <c r="Z747" s="35"/>
      <c r="AA747" s="40"/>
      <c r="AB747" s="41"/>
      <c r="AC747" s="42"/>
      <c r="AD747" s="34"/>
      <c r="AE747" s="39"/>
      <c r="AF747" s="39"/>
      <c r="AG747" s="39"/>
      <c r="AH747" s="34"/>
      <c r="AI747" s="39"/>
      <c r="AJ747" s="39"/>
      <c r="AK747" s="43"/>
      <c r="AL747" s="38"/>
      <c r="AM747" s="40"/>
      <c r="AN747" s="40"/>
      <c r="AO747" s="40"/>
      <c r="AP747" s="40"/>
      <c r="AQ747" s="39"/>
      <c r="AR747" s="39"/>
      <c r="AS747" s="39"/>
      <c r="AT747" s="39"/>
      <c r="AU747" s="39"/>
    </row>
    <row r="748" spans="1:47" s="26" customFormat="1" ht="39" customHeight="1" x14ac:dyDescent="0.25">
      <c r="A748" s="65" t="e">
        <f>VLOOKUP(D748,'Active-Bldg List ref'!$A:$E,4,FALSE)</f>
        <v>#N/A</v>
      </c>
      <c r="B748" s="65" t="e">
        <f>VLOOKUP(D748,'Active-Bldg List ref'!$A:$E,5,FALSE)</f>
        <v>#N/A</v>
      </c>
      <c r="C748" s="65" t="e">
        <f>VLOOKUP(D748,'Active-Bldg List ref'!$A:$B,2,FALSE)</f>
        <v>#N/A</v>
      </c>
      <c r="D748" s="65" t="e">
        <f>INDEX('Active-Bldg List ref'!$A:$A,MATCH(R748,'Active-Bldg List ref'!$C:$C,0))</f>
        <v>#N/A</v>
      </c>
      <c r="E748" s="65" t="e">
        <f>INDEX('Equip Group &amp; Type ref'!D:D,MATCH(U748,'Equip Group &amp; Type ref'!E:E,0))</f>
        <v>#N/A</v>
      </c>
      <c r="F748" s="66" t="e">
        <f>INDEX('Equip Group &amp; Type ref'!F:F,MATCH(V748,'Equip Group &amp; Type ref'!G:G,0))</f>
        <v>#N/A</v>
      </c>
      <c r="G748" s="83"/>
      <c r="H748" s="69" t="e">
        <f>INDEX('Equip Group &amp; Type ref'!$F:$H,MATCH(F748,'Equip Group &amp; Type ref'!$F:$F,0),MATCH(A748,'Equip Group &amp; Type ref'!$2:$2,0))</f>
        <v>#N/A</v>
      </c>
      <c r="I748" s="70" t="e">
        <f>VLOOKUP(F748,'Equip Group &amp; Type ref'!F:H,6,FALSE)</f>
        <v>#N/A</v>
      </c>
      <c r="J748" s="71" t="e">
        <f>CONCATENATE(D748,":",VLOOKUP(F748,'Equip Group &amp; Type ref'!F:G,2,FALSE),":",$W748)</f>
        <v>#N/A</v>
      </c>
      <c r="K748" s="84" t="e">
        <f t="shared" si="26"/>
        <v>#N/A</v>
      </c>
      <c r="L748" s="70" t="e">
        <f>INDEX('MFR_List ref'!$A:$A,MATCH($Z748,'MFR_List ref'!$B:$B,0))</f>
        <v>#N/A</v>
      </c>
      <c r="M748" s="76" t="e">
        <f t="shared" si="27"/>
        <v>#N/A</v>
      </c>
      <c r="N748" s="78"/>
      <c r="O748" s="85"/>
      <c r="P748" s="86"/>
      <c r="Q748" s="74"/>
      <c r="R748" s="35"/>
      <c r="S748" s="36"/>
      <c r="T748" s="98"/>
      <c r="U748" s="37"/>
      <c r="V748" s="37"/>
      <c r="W748" s="38"/>
      <c r="X748" s="38"/>
      <c r="Y748" s="38"/>
      <c r="Z748" s="35"/>
      <c r="AA748" s="40"/>
      <c r="AB748" s="41"/>
      <c r="AC748" s="42"/>
      <c r="AD748" s="34"/>
      <c r="AE748" s="39"/>
      <c r="AF748" s="39"/>
      <c r="AG748" s="39"/>
      <c r="AH748" s="34"/>
      <c r="AI748" s="39"/>
      <c r="AJ748" s="39"/>
      <c r="AK748" s="43"/>
      <c r="AL748" s="38"/>
      <c r="AM748" s="40"/>
      <c r="AN748" s="40"/>
      <c r="AO748" s="40"/>
      <c r="AP748" s="40"/>
      <c r="AQ748" s="39"/>
      <c r="AR748" s="39"/>
      <c r="AS748" s="39"/>
      <c r="AT748" s="39"/>
      <c r="AU748" s="39"/>
    </row>
    <row r="749" spans="1:47" s="26" customFormat="1" ht="39" customHeight="1" x14ac:dyDescent="0.25">
      <c r="A749" s="65" t="e">
        <f>VLOOKUP(D749,'Active-Bldg List ref'!$A:$E,4,FALSE)</f>
        <v>#N/A</v>
      </c>
      <c r="B749" s="65" t="e">
        <f>VLOOKUP(D749,'Active-Bldg List ref'!$A:$E,5,FALSE)</f>
        <v>#N/A</v>
      </c>
      <c r="C749" s="65" t="e">
        <f>VLOOKUP(D749,'Active-Bldg List ref'!$A:$B,2,FALSE)</f>
        <v>#N/A</v>
      </c>
      <c r="D749" s="65" t="e">
        <f>INDEX('Active-Bldg List ref'!$A:$A,MATCH(R749,'Active-Bldg List ref'!$C:$C,0))</f>
        <v>#N/A</v>
      </c>
      <c r="E749" s="65" t="e">
        <f>INDEX('Equip Group &amp; Type ref'!D:D,MATCH(U749,'Equip Group &amp; Type ref'!E:E,0))</f>
        <v>#N/A</v>
      </c>
      <c r="F749" s="66" t="e">
        <f>INDEX('Equip Group &amp; Type ref'!F:F,MATCH(V749,'Equip Group &amp; Type ref'!G:G,0))</f>
        <v>#N/A</v>
      </c>
      <c r="G749" s="83"/>
      <c r="H749" s="69" t="e">
        <f>INDEX('Equip Group &amp; Type ref'!$F:$H,MATCH(F749,'Equip Group &amp; Type ref'!$F:$F,0),MATCH(A749,'Equip Group &amp; Type ref'!$2:$2,0))</f>
        <v>#N/A</v>
      </c>
      <c r="I749" s="70" t="e">
        <f>VLOOKUP(F749,'Equip Group &amp; Type ref'!F:H,6,FALSE)</f>
        <v>#N/A</v>
      </c>
      <c r="J749" s="71" t="e">
        <f>CONCATENATE(D749,":",VLOOKUP(F749,'Equip Group &amp; Type ref'!F:G,2,FALSE),":",$W749)</f>
        <v>#N/A</v>
      </c>
      <c r="K749" s="84" t="e">
        <f t="shared" si="26"/>
        <v>#N/A</v>
      </c>
      <c r="L749" s="70" t="e">
        <f>INDEX('MFR_List ref'!$A:$A,MATCH($Z749,'MFR_List ref'!$B:$B,0))</f>
        <v>#N/A</v>
      </c>
      <c r="M749" s="76" t="e">
        <f t="shared" si="27"/>
        <v>#N/A</v>
      </c>
      <c r="N749" s="78"/>
      <c r="O749" s="85"/>
      <c r="P749" s="86"/>
      <c r="Q749" s="74"/>
      <c r="R749" s="35"/>
      <c r="S749" s="36"/>
      <c r="T749" s="98"/>
      <c r="U749" s="37"/>
      <c r="V749" s="37"/>
      <c r="W749" s="38"/>
      <c r="X749" s="38"/>
      <c r="Y749" s="38"/>
      <c r="Z749" s="35"/>
      <c r="AA749" s="40"/>
      <c r="AB749" s="41"/>
      <c r="AC749" s="42"/>
      <c r="AD749" s="34"/>
      <c r="AE749" s="39"/>
      <c r="AF749" s="39"/>
      <c r="AG749" s="39"/>
      <c r="AH749" s="34"/>
      <c r="AI749" s="39"/>
      <c r="AJ749" s="39"/>
      <c r="AK749" s="43"/>
      <c r="AL749" s="38"/>
      <c r="AM749" s="40"/>
      <c r="AN749" s="40"/>
      <c r="AO749" s="40"/>
      <c r="AP749" s="40"/>
      <c r="AQ749" s="39"/>
      <c r="AR749" s="39"/>
      <c r="AS749" s="39"/>
      <c r="AT749" s="39"/>
      <c r="AU749" s="39"/>
    </row>
    <row r="750" spans="1:47" s="26" customFormat="1" ht="39" customHeight="1" x14ac:dyDescent="0.25">
      <c r="A750" s="65" t="e">
        <f>VLOOKUP(D750,'Active-Bldg List ref'!$A:$E,4,FALSE)</f>
        <v>#N/A</v>
      </c>
      <c r="B750" s="65" t="e">
        <f>VLOOKUP(D750,'Active-Bldg List ref'!$A:$E,5,FALSE)</f>
        <v>#N/A</v>
      </c>
      <c r="C750" s="65" t="e">
        <f>VLOOKUP(D750,'Active-Bldg List ref'!$A:$B,2,FALSE)</f>
        <v>#N/A</v>
      </c>
      <c r="D750" s="65" t="e">
        <f>INDEX('Active-Bldg List ref'!$A:$A,MATCH(R750,'Active-Bldg List ref'!$C:$C,0))</f>
        <v>#N/A</v>
      </c>
      <c r="E750" s="65" t="e">
        <f>INDEX('Equip Group &amp; Type ref'!D:D,MATCH(U750,'Equip Group &amp; Type ref'!E:E,0))</f>
        <v>#N/A</v>
      </c>
      <c r="F750" s="66" t="e">
        <f>INDEX('Equip Group &amp; Type ref'!F:F,MATCH(V750,'Equip Group &amp; Type ref'!G:G,0))</f>
        <v>#N/A</v>
      </c>
      <c r="G750" s="83"/>
      <c r="H750" s="69" t="e">
        <f>INDEX('Equip Group &amp; Type ref'!$F:$H,MATCH(F750,'Equip Group &amp; Type ref'!$F:$F,0),MATCH(A750,'Equip Group &amp; Type ref'!$2:$2,0))</f>
        <v>#N/A</v>
      </c>
      <c r="I750" s="70" t="e">
        <f>VLOOKUP(F750,'Equip Group &amp; Type ref'!F:H,6,FALSE)</f>
        <v>#N/A</v>
      </c>
      <c r="J750" s="71" t="e">
        <f>CONCATENATE(D750,":",VLOOKUP(F750,'Equip Group &amp; Type ref'!F:G,2,FALSE),":",$W750)</f>
        <v>#N/A</v>
      </c>
      <c r="K750" s="84" t="e">
        <f t="shared" si="26"/>
        <v>#N/A</v>
      </c>
      <c r="L750" s="70" t="e">
        <f>INDEX('MFR_List ref'!$A:$A,MATCH($Z750,'MFR_List ref'!$B:$B,0))</f>
        <v>#N/A</v>
      </c>
      <c r="M750" s="76" t="e">
        <f t="shared" si="27"/>
        <v>#N/A</v>
      </c>
      <c r="N750" s="78"/>
      <c r="O750" s="85"/>
      <c r="P750" s="86"/>
      <c r="Q750" s="74"/>
      <c r="R750" s="35"/>
      <c r="S750" s="36"/>
      <c r="T750" s="98"/>
      <c r="U750" s="37"/>
      <c r="V750" s="37"/>
      <c r="W750" s="38"/>
      <c r="X750" s="38"/>
      <c r="Y750" s="38"/>
      <c r="Z750" s="35"/>
      <c r="AA750" s="40"/>
      <c r="AB750" s="41"/>
      <c r="AC750" s="42"/>
      <c r="AD750" s="34"/>
      <c r="AE750" s="39"/>
      <c r="AF750" s="39"/>
      <c r="AG750" s="39"/>
      <c r="AH750" s="34"/>
      <c r="AI750" s="39"/>
      <c r="AJ750" s="39"/>
      <c r="AK750" s="43"/>
      <c r="AL750" s="38"/>
      <c r="AM750" s="40"/>
      <c r="AN750" s="40"/>
      <c r="AO750" s="40"/>
      <c r="AP750" s="40"/>
      <c r="AQ750" s="39"/>
      <c r="AR750" s="39"/>
      <c r="AS750" s="39"/>
      <c r="AT750" s="39"/>
      <c r="AU750" s="39"/>
    </row>
    <row r="751" spans="1:47" s="26" customFormat="1" ht="39" customHeight="1" x14ac:dyDescent="0.25">
      <c r="A751" s="65" t="e">
        <f>VLOOKUP(D751,'Active-Bldg List ref'!$A:$E,4,FALSE)</f>
        <v>#N/A</v>
      </c>
      <c r="B751" s="65" t="e">
        <f>VLOOKUP(D751,'Active-Bldg List ref'!$A:$E,5,FALSE)</f>
        <v>#N/A</v>
      </c>
      <c r="C751" s="65" t="e">
        <f>VLOOKUP(D751,'Active-Bldg List ref'!$A:$B,2,FALSE)</f>
        <v>#N/A</v>
      </c>
      <c r="D751" s="65" t="e">
        <f>INDEX('Active-Bldg List ref'!$A:$A,MATCH(R751,'Active-Bldg List ref'!$C:$C,0))</f>
        <v>#N/A</v>
      </c>
      <c r="E751" s="65" t="e">
        <f>INDEX('Equip Group &amp; Type ref'!D:D,MATCH(U751,'Equip Group &amp; Type ref'!E:E,0))</f>
        <v>#N/A</v>
      </c>
      <c r="F751" s="66" t="e">
        <f>INDEX('Equip Group &amp; Type ref'!F:F,MATCH(V751,'Equip Group &amp; Type ref'!G:G,0))</f>
        <v>#N/A</v>
      </c>
      <c r="G751" s="83"/>
      <c r="H751" s="69" t="e">
        <f>INDEX('Equip Group &amp; Type ref'!$F:$H,MATCH(F751,'Equip Group &amp; Type ref'!$F:$F,0),MATCH(A751,'Equip Group &amp; Type ref'!$2:$2,0))</f>
        <v>#N/A</v>
      </c>
      <c r="I751" s="70" t="e">
        <f>VLOOKUP(F751,'Equip Group &amp; Type ref'!F:H,6,FALSE)</f>
        <v>#N/A</v>
      </c>
      <c r="J751" s="71" t="e">
        <f>CONCATENATE(D751,":",VLOOKUP(F751,'Equip Group &amp; Type ref'!F:G,2,FALSE),":",$W751)</f>
        <v>#N/A</v>
      </c>
      <c r="K751" s="84" t="e">
        <f t="shared" si="26"/>
        <v>#N/A</v>
      </c>
      <c r="L751" s="70" t="e">
        <f>INDEX('MFR_List ref'!$A:$A,MATCH($Z751,'MFR_List ref'!$B:$B,0))</f>
        <v>#N/A</v>
      </c>
      <c r="M751" s="76" t="e">
        <f t="shared" si="27"/>
        <v>#N/A</v>
      </c>
      <c r="N751" s="78"/>
      <c r="O751" s="85"/>
      <c r="P751" s="86"/>
      <c r="Q751" s="74"/>
      <c r="R751" s="35"/>
      <c r="S751" s="36"/>
      <c r="T751" s="98"/>
      <c r="U751" s="37"/>
      <c r="V751" s="37"/>
      <c r="W751" s="38"/>
      <c r="X751" s="38"/>
      <c r="Y751" s="38"/>
      <c r="Z751" s="35"/>
      <c r="AA751" s="40"/>
      <c r="AB751" s="41"/>
      <c r="AC751" s="42"/>
      <c r="AD751" s="34"/>
      <c r="AE751" s="39"/>
      <c r="AF751" s="39"/>
      <c r="AG751" s="39"/>
      <c r="AH751" s="34"/>
      <c r="AI751" s="39"/>
      <c r="AJ751" s="39"/>
      <c r="AK751" s="43"/>
      <c r="AL751" s="38"/>
      <c r="AM751" s="40"/>
      <c r="AN751" s="40"/>
      <c r="AO751" s="40"/>
      <c r="AP751" s="40"/>
      <c r="AQ751" s="39"/>
      <c r="AR751" s="39"/>
      <c r="AS751" s="39"/>
      <c r="AT751" s="39"/>
      <c r="AU751" s="39"/>
    </row>
    <row r="752" spans="1:47" s="26" customFormat="1" ht="39" customHeight="1" x14ac:dyDescent="0.25">
      <c r="A752" s="65" t="e">
        <f>VLOOKUP(D752,'Active-Bldg List ref'!$A:$E,4,FALSE)</f>
        <v>#N/A</v>
      </c>
      <c r="B752" s="65" t="e">
        <f>VLOOKUP(D752,'Active-Bldg List ref'!$A:$E,5,FALSE)</f>
        <v>#N/A</v>
      </c>
      <c r="C752" s="65" t="e">
        <f>VLOOKUP(D752,'Active-Bldg List ref'!$A:$B,2,FALSE)</f>
        <v>#N/A</v>
      </c>
      <c r="D752" s="65" t="e">
        <f>INDEX('Active-Bldg List ref'!$A:$A,MATCH(R752,'Active-Bldg List ref'!$C:$C,0))</f>
        <v>#N/A</v>
      </c>
      <c r="E752" s="65" t="e">
        <f>INDEX('Equip Group &amp; Type ref'!D:D,MATCH(U752,'Equip Group &amp; Type ref'!E:E,0))</f>
        <v>#N/A</v>
      </c>
      <c r="F752" s="66" t="e">
        <f>INDEX('Equip Group &amp; Type ref'!F:F,MATCH(V752,'Equip Group &amp; Type ref'!G:G,0))</f>
        <v>#N/A</v>
      </c>
      <c r="G752" s="83"/>
      <c r="H752" s="69" t="e">
        <f>INDEX('Equip Group &amp; Type ref'!$F:$H,MATCH(F752,'Equip Group &amp; Type ref'!$F:$F,0),MATCH(A752,'Equip Group &amp; Type ref'!$2:$2,0))</f>
        <v>#N/A</v>
      </c>
      <c r="I752" s="70" t="e">
        <f>VLOOKUP(F752,'Equip Group &amp; Type ref'!F:H,6,FALSE)</f>
        <v>#N/A</v>
      </c>
      <c r="J752" s="71" t="e">
        <f>CONCATENATE(D752,":",VLOOKUP(F752,'Equip Group &amp; Type ref'!F:G,2,FALSE),":",$W752)</f>
        <v>#N/A</v>
      </c>
      <c r="K752" s="84" t="e">
        <f t="shared" si="26"/>
        <v>#N/A</v>
      </c>
      <c r="L752" s="70" t="e">
        <f>INDEX('MFR_List ref'!$A:$A,MATCH($Z752,'MFR_List ref'!$B:$B,0))</f>
        <v>#N/A</v>
      </c>
      <c r="M752" s="76" t="e">
        <f t="shared" si="27"/>
        <v>#N/A</v>
      </c>
      <c r="N752" s="78"/>
      <c r="O752" s="85"/>
      <c r="P752" s="86"/>
      <c r="Q752" s="74"/>
      <c r="R752" s="35"/>
      <c r="S752" s="36"/>
      <c r="T752" s="98"/>
      <c r="U752" s="37"/>
      <c r="V752" s="37"/>
      <c r="W752" s="38"/>
      <c r="X752" s="38"/>
      <c r="Y752" s="38"/>
      <c r="Z752" s="35"/>
      <c r="AA752" s="40"/>
      <c r="AB752" s="41"/>
      <c r="AC752" s="42"/>
      <c r="AD752" s="34"/>
      <c r="AE752" s="39"/>
      <c r="AF752" s="39"/>
      <c r="AG752" s="39"/>
      <c r="AH752" s="34"/>
      <c r="AI752" s="39"/>
      <c r="AJ752" s="39"/>
      <c r="AK752" s="43"/>
      <c r="AL752" s="38"/>
      <c r="AM752" s="40"/>
      <c r="AN752" s="40"/>
      <c r="AO752" s="40"/>
      <c r="AP752" s="40"/>
      <c r="AQ752" s="39"/>
      <c r="AR752" s="39"/>
      <c r="AS752" s="39"/>
      <c r="AT752" s="39"/>
      <c r="AU752" s="39"/>
    </row>
    <row r="753" spans="1:47" s="26" customFormat="1" ht="39" customHeight="1" x14ac:dyDescent="0.25">
      <c r="A753" s="65" t="e">
        <f>VLOOKUP(D753,'Active-Bldg List ref'!$A:$E,4,FALSE)</f>
        <v>#N/A</v>
      </c>
      <c r="B753" s="65" t="e">
        <f>VLOOKUP(D753,'Active-Bldg List ref'!$A:$E,5,FALSE)</f>
        <v>#N/A</v>
      </c>
      <c r="C753" s="65" t="e">
        <f>VLOOKUP(D753,'Active-Bldg List ref'!$A:$B,2,FALSE)</f>
        <v>#N/A</v>
      </c>
      <c r="D753" s="65" t="e">
        <f>INDEX('Active-Bldg List ref'!$A:$A,MATCH(R753,'Active-Bldg List ref'!$C:$C,0))</f>
        <v>#N/A</v>
      </c>
      <c r="E753" s="65" t="e">
        <f>INDEX('Equip Group &amp; Type ref'!D:D,MATCH(U753,'Equip Group &amp; Type ref'!E:E,0))</f>
        <v>#N/A</v>
      </c>
      <c r="F753" s="66" t="e">
        <f>INDEX('Equip Group &amp; Type ref'!F:F,MATCH(V753,'Equip Group &amp; Type ref'!G:G,0))</f>
        <v>#N/A</v>
      </c>
      <c r="G753" s="83"/>
      <c r="H753" s="69" t="e">
        <f>INDEX('Equip Group &amp; Type ref'!$F:$H,MATCH(F753,'Equip Group &amp; Type ref'!$F:$F,0),MATCH(A753,'Equip Group &amp; Type ref'!$2:$2,0))</f>
        <v>#N/A</v>
      </c>
      <c r="I753" s="70" t="e">
        <f>VLOOKUP(F753,'Equip Group &amp; Type ref'!F:H,6,FALSE)</f>
        <v>#N/A</v>
      </c>
      <c r="J753" s="71" t="e">
        <f>CONCATENATE(D753,":",VLOOKUP(F753,'Equip Group &amp; Type ref'!F:G,2,FALSE),":",$W753)</f>
        <v>#N/A</v>
      </c>
      <c r="K753" s="84" t="e">
        <f t="shared" si="26"/>
        <v>#N/A</v>
      </c>
      <c r="L753" s="70" t="e">
        <f>INDEX('MFR_List ref'!$A:$A,MATCH($Z753,'MFR_List ref'!$B:$B,0))</f>
        <v>#N/A</v>
      </c>
      <c r="M753" s="76" t="e">
        <f t="shared" si="27"/>
        <v>#N/A</v>
      </c>
      <c r="N753" s="78"/>
      <c r="O753" s="85"/>
      <c r="P753" s="86"/>
      <c r="Q753" s="74"/>
      <c r="R753" s="35"/>
      <c r="S753" s="36"/>
      <c r="T753" s="98"/>
      <c r="U753" s="37"/>
      <c r="V753" s="37"/>
      <c r="W753" s="38"/>
      <c r="X753" s="38"/>
      <c r="Y753" s="38"/>
      <c r="Z753" s="35"/>
      <c r="AA753" s="40"/>
      <c r="AB753" s="41"/>
      <c r="AC753" s="42"/>
      <c r="AD753" s="34"/>
      <c r="AE753" s="39"/>
      <c r="AF753" s="39"/>
      <c r="AG753" s="39"/>
      <c r="AH753" s="34"/>
      <c r="AI753" s="39"/>
      <c r="AJ753" s="39"/>
      <c r="AK753" s="43"/>
      <c r="AL753" s="38"/>
      <c r="AM753" s="40"/>
      <c r="AN753" s="40"/>
      <c r="AO753" s="40"/>
      <c r="AP753" s="40"/>
      <c r="AQ753" s="39"/>
      <c r="AR753" s="39"/>
      <c r="AS753" s="39"/>
      <c r="AT753" s="39"/>
      <c r="AU753" s="39"/>
    </row>
    <row r="754" spans="1:47" s="26" customFormat="1" ht="39" customHeight="1" x14ac:dyDescent="0.25">
      <c r="A754" s="65" t="e">
        <f>VLOOKUP(D754,'Active-Bldg List ref'!$A:$E,4,FALSE)</f>
        <v>#N/A</v>
      </c>
      <c r="B754" s="65" t="e">
        <f>VLOOKUP(D754,'Active-Bldg List ref'!$A:$E,5,FALSE)</f>
        <v>#N/A</v>
      </c>
      <c r="C754" s="65" t="e">
        <f>VLOOKUP(D754,'Active-Bldg List ref'!$A:$B,2,FALSE)</f>
        <v>#N/A</v>
      </c>
      <c r="D754" s="65" t="e">
        <f>INDEX('Active-Bldg List ref'!$A:$A,MATCH(R754,'Active-Bldg List ref'!$C:$C,0))</f>
        <v>#N/A</v>
      </c>
      <c r="E754" s="65" t="e">
        <f>INDEX('Equip Group &amp; Type ref'!D:D,MATCH(U754,'Equip Group &amp; Type ref'!E:E,0))</f>
        <v>#N/A</v>
      </c>
      <c r="F754" s="66" t="e">
        <f>INDEX('Equip Group &amp; Type ref'!F:F,MATCH(V754,'Equip Group &amp; Type ref'!G:G,0))</f>
        <v>#N/A</v>
      </c>
      <c r="G754" s="83"/>
      <c r="H754" s="69" t="e">
        <f>INDEX('Equip Group &amp; Type ref'!$F:$H,MATCH(F754,'Equip Group &amp; Type ref'!$F:$F,0),MATCH(A754,'Equip Group &amp; Type ref'!$2:$2,0))</f>
        <v>#N/A</v>
      </c>
      <c r="I754" s="70" t="e">
        <f>VLOOKUP(F754,'Equip Group &amp; Type ref'!F:H,6,FALSE)</f>
        <v>#N/A</v>
      </c>
      <c r="J754" s="71" t="e">
        <f>CONCATENATE(D754,":",VLOOKUP(F754,'Equip Group &amp; Type ref'!F:G,2,FALSE),":",$W754)</f>
        <v>#N/A</v>
      </c>
      <c r="K754" s="84" t="e">
        <f t="shared" si="26"/>
        <v>#N/A</v>
      </c>
      <c r="L754" s="70" t="e">
        <f>INDEX('MFR_List ref'!$A:$A,MATCH($Z754,'MFR_List ref'!$B:$B,0))</f>
        <v>#N/A</v>
      </c>
      <c r="M754" s="76" t="e">
        <f t="shared" si="27"/>
        <v>#N/A</v>
      </c>
      <c r="N754" s="78"/>
      <c r="O754" s="85"/>
      <c r="P754" s="86"/>
      <c r="Q754" s="74"/>
      <c r="R754" s="35"/>
      <c r="S754" s="36"/>
      <c r="T754" s="98"/>
      <c r="U754" s="37"/>
      <c r="V754" s="37"/>
      <c r="W754" s="38"/>
      <c r="X754" s="38"/>
      <c r="Y754" s="38"/>
      <c r="Z754" s="35"/>
      <c r="AA754" s="40"/>
      <c r="AB754" s="41"/>
      <c r="AC754" s="42"/>
      <c r="AD754" s="34"/>
      <c r="AE754" s="39"/>
      <c r="AF754" s="39"/>
      <c r="AG754" s="39"/>
      <c r="AH754" s="34"/>
      <c r="AI754" s="39"/>
      <c r="AJ754" s="39"/>
      <c r="AK754" s="43"/>
      <c r="AL754" s="38"/>
      <c r="AM754" s="40"/>
      <c r="AN754" s="40"/>
      <c r="AO754" s="40"/>
      <c r="AP754" s="40"/>
      <c r="AQ754" s="39"/>
      <c r="AR754" s="39"/>
      <c r="AS754" s="39"/>
      <c r="AT754" s="39"/>
      <c r="AU754" s="39"/>
    </row>
    <row r="755" spans="1:47" s="26" customFormat="1" ht="39" customHeight="1" x14ac:dyDescent="0.25">
      <c r="A755" s="65" t="e">
        <f>VLOOKUP(D755,'Active-Bldg List ref'!$A:$E,4,FALSE)</f>
        <v>#N/A</v>
      </c>
      <c r="B755" s="65" t="e">
        <f>VLOOKUP(D755,'Active-Bldg List ref'!$A:$E,5,FALSE)</f>
        <v>#N/A</v>
      </c>
      <c r="C755" s="65" t="e">
        <f>VLOOKUP(D755,'Active-Bldg List ref'!$A:$B,2,FALSE)</f>
        <v>#N/A</v>
      </c>
      <c r="D755" s="65" t="e">
        <f>INDEX('Active-Bldg List ref'!$A:$A,MATCH(R755,'Active-Bldg List ref'!$C:$C,0))</f>
        <v>#N/A</v>
      </c>
      <c r="E755" s="65" t="e">
        <f>INDEX('Equip Group &amp; Type ref'!D:D,MATCH(U755,'Equip Group &amp; Type ref'!E:E,0))</f>
        <v>#N/A</v>
      </c>
      <c r="F755" s="66" t="e">
        <f>INDEX('Equip Group &amp; Type ref'!F:F,MATCH(V755,'Equip Group &amp; Type ref'!G:G,0))</f>
        <v>#N/A</v>
      </c>
      <c r="G755" s="83"/>
      <c r="H755" s="69" t="e">
        <f>INDEX('Equip Group &amp; Type ref'!$F:$H,MATCH(F755,'Equip Group &amp; Type ref'!$F:$F,0),MATCH(A755,'Equip Group &amp; Type ref'!$2:$2,0))</f>
        <v>#N/A</v>
      </c>
      <c r="I755" s="70" t="e">
        <f>VLOOKUP(F755,'Equip Group &amp; Type ref'!F:H,6,FALSE)</f>
        <v>#N/A</v>
      </c>
      <c r="J755" s="71" t="e">
        <f>CONCATENATE(D755,":",VLOOKUP(F755,'Equip Group &amp; Type ref'!F:G,2,FALSE),":",$W755)</f>
        <v>#N/A</v>
      </c>
      <c r="K755" s="84" t="e">
        <f t="shared" si="26"/>
        <v>#N/A</v>
      </c>
      <c r="L755" s="70" t="e">
        <f>INDEX('MFR_List ref'!$A:$A,MATCH($Z755,'MFR_List ref'!$B:$B,0))</f>
        <v>#N/A</v>
      </c>
      <c r="M755" s="76" t="e">
        <f t="shared" si="27"/>
        <v>#N/A</v>
      </c>
      <c r="N755" s="78"/>
      <c r="O755" s="85"/>
      <c r="P755" s="86"/>
      <c r="Q755" s="74"/>
      <c r="R755" s="35"/>
      <c r="S755" s="36"/>
      <c r="T755" s="98"/>
      <c r="U755" s="37"/>
      <c r="V755" s="37"/>
      <c r="W755" s="38"/>
      <c r="X755" s="38"/>
      <c r="Y755" s="38"/>
      <c r="Z755" s="35"/>
      <c r="AA755" s="40"/>
      <c r="AB755" s="41"/>
      <c r="AC755" s="42"/>
      <c r="AD755" s="34"/>
      <c r="AE755" s="39"/>
      <c r="AF755" s="39"/>
      <c r="AG755" s="39"/>
      <c r="AH755" s="34"/>
      <c r="AI755" s="39"/>
      <c r="AJ755" s="39"/>
      <c r="AK755" s="43"/>
      <c r="AL755" s="38"/>
      <c r="AM755" s="40"/>
      <c r="AN755" s="40"/>
      <c r="AO755" s="40"/>
      <c r="AP755" s="40"/>
      <c r="AQ755" s="39"/>
      <c r="AR755" s="39"/>
      <c r="AS755" s="39"/>
      <c r="AT755" s="39"/>
      <c r="AU755" s="39"/>
    </row>
    <row r="756" spans="1:47" s="26" customFormat="1" ht="39" customHeight="1" x14ac:dyDescent="0.25">
      <c r="A756" s="65" t="e">
        <f>VLOOKUP(D756,'Active-Bldg List ref'!$A:$E,4,FALSE)</f>
        <v>#N/A</v>
      </c>
      <c r="B756" s="65" t="e">
        <f>VLOOKUP(D756,'Active-Bldg List ref'!$A:$E,5,FALSE)</f>
        <v>#N/A</v>
      </c>
      <c r="C756" s="65" t="e">
        <f>VLOOKUP(D756,'Active-Bldg List ref'!$A:$B,2,FALSE)</f>
        <v>#N/A</v>
      </c>
      <c r="D756" s="65" t="e">
        <f>INDEX('Active-Bldg List ref'!$A:$A,MATCH(R756,'Active-Bldg List ref'!$C:$C,0))</f>
        <v>#N/A</v>
      </c>
      <c r="E756" s="65" t="e">
        <f>INDEX('Equip Group &amp; Type ref'!D:D,MATCH(U756,'Equip Group &amp; Type ref'!E:E,0))</f>
        <v>#N/A</v>
      </c>
      <c r="F756" s="66" t="e">
        <f>INDEX('Equip Group &amp; Type ref'!F:F,MATCH(V756,'Equip Group &amp; Type ref'!G:G,0))</f>
        <v>#N/A</v>
      </c>
      <c r="G756" s="83"/>
      <c r="H756" s="69" t="e">
        <f>INDEX('Equip Group &amp; Type ref'!$F:$H,MATCH(F756,'Equip Group &amp; Type ref'!$F:$F,0),MATCH(A756,'Equip Group &amp; Type ref'!$2:$2,0))</f>
        <v>#N/A</v>
      </c>
      <c r="I756" s="70" t="e">
        <f>VLOOKUP(F756,'Equip Group &amp; Type ref'!F:H,6,FALSE)</f>
        <v>#N/A</v>
      </c>
      <c r="J756" s="71" t="e">
        <f>CONCATENATE(D756,":",VLOOKUP(F756,'Equip Group &amp; Type ref'!F:G,2,FALSE),":",$W756)</f>
        <v>#N/A</v>
      </c>
      <c r="K756" s="84" t="e">
        <f t="shared" si="26"/>
        <v>#N/A</v>
      </c>
      <c r="L756" s="70" t="e">
        <f>INDEX('MFR_List ref'!$A:$A,MATCH($Z756,'MFR_List ref'!$B:$B,0))</f>
        <v>#N/A</v>
      </c>
      <c r="M756" s="76" t="e">
        <f t="shared" si="27"/>
        <v>#N/A</v>
      </c>
      <c r="N756" s="78"/>
      <c r="O756" s="85"/>
      <c r="P756" s="86"/>
      <c r="Q756" s="74"/>
      <c r="R756" s="35"/>
      <c r="S756" s="36"/>
      <c r="T756" s="98"/>
      <c r="U756" s="37"/>
      <c r="V756" s="37"/>
      <c r="W756" s="38"/>
      <c r="X756" s="38"/>
      <c r="Y756" s="38"/>
      <c r="Z756" s="35"/>
      <c r="AA756" s="40"/>
      <c r="AB756" s="41"/>
      <c r="AC756" s="42"/>
      <c r="AD756" s="34"/>
      <c r="AE756" s="39"/>
      <c r="AF756" s="39"/>
      <c r="AG756" s="39"/>
      <c r="AH756" s="34"/>
      <c r="AI756" s="39"/>
      <c r="AJ756" s="39"/>
      <c r="AK756" s="43"/>
      <c r="AL756" s="38"/>
      <c r="AM756" s="40"/>
      <c r="AN756" s="40"/>
      <c r="AO756" s="40"/>
      <c r="AP756" s="40"/>
      <c r="AQ756" s="39"/>
      <c r="AR756" s="39"/>
      <c r="AS756" s="39"/>
      <c r="AT756" s="39"/>
      <c r="AU756" s="39"/>
    </row>
    <row r="757" spans="1:47" s="26" customFormat="1" ht="39" customHeight="1" x14ac:dyDescent="0.25">
      <c r="A757" s="65" t="e">
        <f>VLOOKUP(D757,'Active-Bldg List ref'!$A:$E,4,FALSE)</f>
        <v>#N/A</v>
      </c>
      <c r="B757" s="65" t="e">
        <f>VLOOKUP(D757,'Active-Bldg List ref'!$A:$E,5,FALSE)</f>
        <v>#N/A</v>
      </c>
      <c r="C757" s="65" t="e">
        <f>VLOOKUP(D757,'Active-Bldg List ref'!$A:$B,2,FALSE)</f>
        <v>#N/A</v>
      </c>
      <c r="D757" s="65" t="e">
        <f>INDEX('Active-Bldg List ref'!$A:$A,MATCH(R757,'Active-Bldg List ref'!$C:$C,0))</f>
        <v>#N/A</v>
      </c>
      <c r="E757" s="65" t="e">
        <f>INDEX('Equip Group &amp; Type ref'!D:D,MATCH(U757,'Equip Group &amp; Type ref'!E:E,0))</f>
        <v>#N/A</v>
      </c>
      <c r="F757" s="66" t="e">
        <f>INDEX('Equip Group &amp; Type ref'!F:F,MATCH(V757,'Equip Group &amp; Type ref'!G:G,0))</f>
        <v>#N/A</v>
      </c>
      <c r="G757" s="83"/>
      <c r="H757" s="69" t="e">
        <f>INDEX('Equip Group &amp; Type ref'!$F:$H,MATCH(F757,'Equip Group &amp; Type ref'!$F:$F,0),MATCH(A757,'Equip Group &amp; Type ref'!$2:$2,0))</f>
        <v>#N/A</v>
      </c>
      <c r="I757" s="70" t="e">
        <f>VLOOKUP(F757,'Equip Group &amp; Type ref'!F:H,6,FALSE)</f>
        <v>#N/A</v>
      </c>
      <c r="J757" s="71" t="e">
        <f>CONCATENATE(D757,":",VLOOKUP(F757,'Equip Group &amp; Type ref'!F:G,2,FALSE),":",$W757)</f>
        <v>#N/A</v>
      </c>
      <c r="K757" s="84" t="e">
        <f t="shared" si="26"/>
        <v>#N/A</v>
      </c>
      <c r="L757" s="70" t="e">
        <f>INDEX('MFR_List ref'!$A:$A,MATCH($Z757,'MFR_List ref'!$B:$B,0))</f>
        <v>#N/A</v>
      </c>
      <c r="M757" s="76" t="e">
        <f t="shared" si="27"/>
        <v>#N/A</v>
      </c>
      <c r="N757" s="78"/>
      <c r="O757" s="85"/>
      <c r="P757" s="86"/>
      <c r="Q757" s="74"/>
      <c r="R757" s="35"/>
      <c r="S757" s="36"/>
      <c r="T757" s="98"/>
      <c r="U757" s="37"/>
      <c r="V757" s="37"/>
      <c r="W757" s="38"/>
      <c r="X757" s="38"/>
      <c r="Y757" s="38"/>
      <c r="Z757" s="35"/>
      <c r="AA757" s="40"/>
      <c r="AB757" s="41"/>
      <c r="AC757" s="42"/>
      <c r="AD757" s="34"/>
      <c r="AE757" s="39"/>
      <c r="AF757" s="39"/>
      <c r="AG757" s="39"/>
      <c r="AH757" s="34"/>
      <c r="AI757" s="39"/>
      <c r="AJ757" s="39"/>
      <c r="AK757" s="43"/>
      <c r="AL757" s="38"/>
      <c r="AM757" s="40"/>
      <c r="AN757" s="40"/>
      <c r="AO757" s="40"/>
      <c r="AP757" s="40"/>
      <c r="AQ757" s="39"/>
      <c r="AR757" s="39"/>
      <c r="AS757" s="39"/>
      <c r="AT757" s="39"/>
      <c r="AU757" s="39"/>
    </row>
    <row r="758" spans="1:47" s="26" customFormat="1" ht="39" customHeight="1" x14ac:dyDescent="0.25">
      <c r="A758" s="65" t="e">
        <f>VLOOKUP(D758,'Active-Bldg List ref'!$A:$E,4,FALSE)</f>
        <v>#N/A</v>
      </c>
      <c r="B758" s="65" t="e">
        <f>VLOOKUP(D758,'Active-Bldg List ref'!$A:$E,5,FALSE)</f>
        <v>#N/A</v>
      </c>
      <c r="C758" s="65" t="e">
        <f>VLOOKUP(D758,'Active-Bldg List ref'!$A:$B,2,FALSE)</f>
        <v>#N/A</v>
      </c>
      <c r="D758" s="65" t="e">
        <f>INDEX('Active-Bldg List ref'!$A:$A,MATCH(R758,'Active-Bldg List ref'!$C:$C,0))</f>
        <v>#N/A</v>
      </c>
      <c r="E758" s="65" t="e">
        <f>INDEX('Equip Group &amp; Type ref'!D:D,MATCH(U758,'Equip Group &amp; Type ref'!E:E,0))</f>
        <v>#N/A</v>
      </c>
      <c r="F758" s="66" t="e">
        <f>INDEX('Equip Group &amp; Type ref'!F:F,MATCH(V758,'Equip Group &amp; Type ref'!G:G,0))</f>
        <v>#N/A</v>
      </c>
      <c r="G758" s="83"/>
      <c r="H758" s="69" t="e">
        <f>INDEX('Equip Group &amp; Type ref'!$F:$H,MATCH(F758,'Equip Group &amp; Type ref'!$F:$F,0),MATCH(A758,'Equip Group &amp; Type ref'!$2:$2,0))</f>
        <v>#N/A</v>
      </c>
      <c r="I758" s="70" t="e">
        <f>VLOOKUP(F758,'Equip Group &amp; Type ref'!F:H,6,FALSE)</f>
        <v>#N/A</v>
      </c>
      <c r="J758" s="71" t="e">
        <f>CONCATENATE(D758,":",VLOOKUP(F758,'Equip Group &amp; Type ref'!F:G,2,FALSE),":",$W758)</f>
        <v>#N/A</v>
      </c>
      <c r="K758" s="84" t="e">
        <f t="shared" si="26"/>
        <v>#N/A</v>
      </c>
      <c r="L758" s="70" t="e">
        <f>INDEX('MFR_List ref'!$A:$A,MATCH($Z758,'MFR_List ref'!$B:$B,0))</f>
        <v>#N/A</v>
      </c>
      <c r="M758" s="76" t="e">
        <f t="shared" si="27"/>
        <v>#N/A</v>
      </c>
      <c r="N758" s="78"/>
      <c r="O758" s="85"/>
      <c r="P758" s="86"/>
      <c r="Q758" s="74"/>
      <c r="R758" s="35"/>
      <c r="S758" s="36"/>
      <c r="T758" s="98"/>
      <c r="U758" s="37"/>
      <c r="V758" s="37"/>
      <c r="W758" s="38"/>
      <c r="X758" s="38"/>
      <c r="Y758" s="38"/>
      <c r="Z758" s="35"/>
      <c r="AA758" s="40"/>
      <c r="AB758" s="41"/>
      <c r="AC758" s="42"/>
      <c r="AD758" s="34"/>
      <c r="AE758" s="39"/>
      <c r="AF758" s="39"/>
      <c r="AG758" s="39"/>
      <c r="AH758" s="34"/>
      <c r="AI758" s="39"/>
      <c r="AJ758" s="39"/>
      <c r="AK758" s="43"/>
      <c r="AL758" s="38"/>
      <c r="AM758" s="40"/>
      <c r="AN758" s="40"/>
      <c r="AO758" s="40"/>
      <c r="AP758" s="40"/>
      <c r="AQ758" s="39"/>
      <c r="AR758" s="39"/>
      <c r="AS758" s="39"/>
      <c r="AT758" s="39"/>
      <c r="AU758" s="39"/>
    </row>
    <row r="759" spans="1:47" s="26" customFormat="1" ht="39" customHeight="1" x14ac:dyDescent="0.25">
      <c r="A759" s="65" t="e">
        <f>VLOOKUP(D759,'Active-Bldg List ref'!$A:$E,4,FALSE)</f>
        <v>#N/A</v>
      </c>
      <c r="B759" s="65" t="e">
        <f>VLOOKUP(D759,'Active-Bldg List ref'!$A:$E,5,FALSE)</f>
        <v>#N/A</v>
      </c>
      <c r="C759" s="65" t="e">
        <f>VLOOKUP(D759,'Active-Bldg List ref'!$A:$B,2,FALSE)</f>
        <v>#N/A</v>
      </c>
      <c r="D759" s="65" t="e">
        <f>INDEX('Active-Bldg List ref'!$A:$A,MATCH(R759,'Active-Bldg List ref'!$C:$C,0))</f>
        <v>#N/A</v>
      </c>
      <c r="E759" s="65" t="e">
        <f>INDEX('Equip Group &amp; Type ref'!D:D,MATCH(U759,'Equip Group &amp; Type ref'!E:E,0))</f>
        <v>#N/A</v>
      </c>
      <c r="F759" s="66" t="e">
        <f>INDEX('Equip Group &amp; Type ref'!F:F,MATCH(V759,'Equip Group &amp; Type ref'!G:G,0))</f>
        <v>#N/A</v>
      </c>
      <c r="G759" s="83"/>
      <c r="H759" s="69" t="e">
        <f>INDEX('Equip Group &amp; Type ref'!$F:$H,MATCH(F759,'Equip Group &amp; Type ref'!$F:$F,0),MATCH(A759,'Equip Group &amp; Type ref'!$2:$2,0))</f>
        <v>#N/A</v>
      </c>
      <c r="I759" s="70" t="e">
        <f>VLOOKUP(F759,'Equip Group &amp; Type ref'!F:H,6,FALSE)</f>
        <v>#N/A</v>
      </c>
      <c r="J759" s="71" t="e">
        <f>CONCATENATE(D759,":",VLOOKUP(F759,'Equip Group &amp; Type ref'!F:G,2,FALSE),":",$W759)</f>
        <v>#N/A</v>
      </c>
      <c r="K759" s="84" t="e">
        <f t="shared" si="26"/>
        <v>#N/A</v>
      </c>
      <c r="L759" s="70" t="e">
        <f>INDEX('MFR_List ref'!$A:$A,MATCH($Z759,'MFR_List ref'!$B:$B,0))</f>
        <v>#N/A</v>
      </c>
      <c r="M759" s="76" t="e">
        <f t="shared" si="27"/>
        <v>#N/A</v>
      </c>
      <c r="N759" s="78"/>
      <c r="O759" s="85"/>
      <c r="P759" s="86"/>
      <c r="Q759" s="74"/>
      <c r="R759" s="35"/>
      <c r="S759" s="36"/>
      <c r="T759" s="98"/>
      <c r="U759" s="37"/>
      <c r="V759" s="37"/>
      <c r="W759" s="38"/>
      <c r="X759" s="38"/>
      <c r="Y759" s="38"/>
      <c r="Z759" s="35"/>
      <c r="AA759" s="40"/>
      <c r="AB759" s="41"/>
      <c r="AC759" s="42"/>
      <c r="AD759" s="34"/>
      <c r="AE759" s="39"/>
      <c r="AF759" s="39"/>
      <c r="AG759" s="39"/>
      <c r="AH759" s="34"/>
      <c r="AI759" s="39"/>
      <c r="AJ759" s="39"/>
      <c r="AK759" s="43"/>
      <c r="AL759" s="38"/>
      <c r="AM759" s="40"/>
      <c r="AN759" s="40"/>
      <c r="AO759" s="40"/>
      <c r="AP759" s="40"/>
      <c r="AQ759" s="39"/>
      <c r="AR759" s="39"/>
      <c r="AS759" s="39"/>
      <c r="AT759" s="39"/>
      <c r="AU759" s="39"/>
    </row>
    <row r="760" spans="1:47" s="26" customFormat="1" ht="39" customHeight="1" x14ac:dyDescent="0.25">
      <c r="A760" s="65" t="e">
        <f>VLOOKUP(D760,'Active-Bldg List ref'!$A:$E,4,FALSE)</f>
        <v>#N/A</v>
      </c>
      <c r="B760" s="65" t="e">
        <f>VLOOKUP(D760,'Active-Bldg List ref'!$A:$E,5,FALSE)</f>
        <v>#N/A</v>
      </c>
      <c r="C760" s="65" t="e">
        <f>VLOOKUP(D760,'Active-Bldg List ref'!$A:$B,2,FALSE)</f>
        <v>#N/A</v>
      </c>
      <c r="D760" s="65" t="e">
        <f>INDEX('Active-Bldg List ref'!$A:$A,MATCH(R760,'Active-Bldg List ref'!$C:$C,0))</f>
        <v>#N/A</v>
      </c>
      <c r="E760" s="65" t="e">
        <f>INDEX('Equip Group &amp; Type ref'!D:D,MATCH(U760,'Equip Group &amp; Type ref'!E:E,0))</f>
        <v>#N/A</v>
      </c>
      <c r="F760" s="66" t="e">
        <f>INDEX('Equip Group &amp; Type ref'!F:F,MATCH(V760,'Equip Group &amp; Type ref'!G:G,0))</f>
        <v>#N/A</v>
      </c>
      <c r="G760" s="83"/>
      <c r="H760" s="69" t="e">
        <f>INDEX('Equip Group &amp; Type ref'!$F:$H,MATCH(F760,'Equip Group &amp; Type ref'!$F:$F,0),MATCH(A760,'Equip Group &amp; Type ref'!$2:$2,0))</f>
        <v>#N/A</v>
      </c>
      <c r="I760" s="70" t="e">
        <f>VLOOKUP(F760,'Equip Group &amp; Type ref'!F:H,6,FALSE)</f>
        <v>#N/A</v>
      </c>
      <c r="J760" s="71" t="e">
        <f>CONCATENATE(D760,":",VLOOKUP(F760,'Equip Group &amp; Type ref'!F:G,2,FALSE),":",$W760)</f>
        <v>#N/A</v>
      </c>
      <c r="K760" s="84" t="e">
        <f t="shared" si="26"/>
        <v>#N/A</v>
      </c>
      <c r="L760" s="70" t="e">
        <f>INDEX('MFR_List ref'!$A:$A,MATCH($Z760,'MFR_List ref'!$B:$B,0))</f>
        <v>#N/A</v>
      </c>
      <c r="M760" s="76" t="e">
        <f t="shared" si="27"/>
        <v>#N/A</v>
      </c>
      <c r="N760" s="78"/>
      <c r="O760" s="85"/>
      <c r="P760" s="86"/>
      <c r="Q760" s="74"/>
      <c r="R760" s="35"/>
      <c r="S760" s="36"/>
      <c r="T760" s="98"/>
      <c r="U760" s="37"/>
      <c r="V760" s="37"/>
      <c r="W760" s="38"/>
      <c r="X760" s="38"/>
      <c r="Y760" s="38"/>
      <c r="Z760" s="35"/>
      <c r="AA760" s="40"/>
      <c r="AB760" s="41"/>
      <c r="AC760" s="42"/>
      <c r="AD760" s="34"/>
      <c r="AE760" s="39"/>
      <c r="AF760" s="39"/>
      <c r="AG760" s="39"/>
      <c r="AH760" s="34"/>
      <c r="AI760" s="39"/>
      <c r="AJ760" s="39"/>
      <c r="AK760" s="43"/>
      <c r="AL760" s="38"/>
      <c r="AM760" s="40"/>
      <c r="AN760" s="40"/>
      <c r="AO760" s="40"/>
      <c r="AP760" s="40"/>
      <c r="AQ760" s="39"/>
      <c r="AR760" s="39"/>
      <c r="AS760" s="39"/>
      <c r="AT760" s="39"/>
      <c r="AU760" s="39"/>
    </row>
    <row r="761" spans="1:47" s="26" customFormat="1" ht="39" customHeight="1" x14ac:dyDescent="0.25">
      <c r="A761" s="65" t="e">
        <f>VLOOKUP(D761,'Active-Bldg List ref'!$A:$E,4,FALSE)</f>
        <v>#N/A</v>
      </c>
      <c r="B761" s="65" t="e">
        <f>VLOOKUP(D761,'Active-Bldg List ref'!$A:$E,5,FALSE)</f>
        <v>#N/A</v>
      </c>
      <c r="C761" s="65" t="e">
        <f>VLOOKUP(D761,'Active-Bldg List ref'!$A:$B,2,FALSE)</f>
        <v>#N/A</v>
      </c>
      <c r="D761" s="65" t="e">
        <f>INDEX('Active-Bldg List ref'!$A:$A,MATCH(R761,'Active-Bldg List ref'!$C:$C,0))</f>
        <v>#N/A</v>
      </c>
      <c r="E761" s="65" t="e">
        <f>INDEX('Equip Group &amp; Type ref'!D:D,MATCH(U761,'Equip Group &amp; Type ref'!E:E,0))</f>
        <v>#N/A</v>
      </c>
      <c r="F761" s="66" t="e">
        <f>INDEX('Equip Group &amp; Type ref'!F:F,MATCH(V761,'Equip Group &amp; Type ref'!G:G,0))</f>
        <v>#N/A</v>
      </c>
      <c r="G761" s="83"/>
      <c r="H761" s="69" t="e">
        <f>INDEX('Equip Group &amp; Type ref'!$F:$H,MATCH(F761,'Equip Group &amp; Type ref'!$F:$F,0),MATCH(A761,'Equip Group &amp; Type ref'!$2:$2,0))</f>
        <v>#N/A</v>
      </c>
      <c r="I761" s="70" t="e">
        <f>VLOOKUP(F761,'Equip Group &amp; Type ref'!F:H,6,FALSE)</f>
        <v>#N/A</v>
      </c>
      <c r="J761" s="71" t="e">
        <f>CONCATENATE(D761,":",VLOOKUP(F761,'Equip Group &amp; Type ref'!F:G,2,FALSE),":",$W761)</f>
        <v>#N/A</v>
      </c>
      <c r="K761" s="84" t="e">
        <f t="shared" si="26"/>
        <v>#N/A</v>
      </c>
      <c r="L761" s="70" t="e">
        <f>INDEX('MFR_List ref'!$A:$A,MATCH($Z761,'MFR_List ref'!$B:$B,0))</f>
        <v>#N/A</v>
      </c>
      <c r="M761" s="76" t="e">
        <f t="shared" si="27"/>
        <v>#N/A</v>
      </c>
      <c r="N761" s="78"/>
      <c r="O761" s="85"/>
      <c r="P761" s="86"/>
      <c r="Q761" s="74"/>
      <c r="R761" s="35"/>
      <c r="S761" s="36"/>
      <c r="T761" s="98"/>
      <c r="U761" s="37"/>
      <c r="V761" s="37"/>
      <c r="W761" s="38"/>
      <c r="X761" s="38"/>
      <c r="Y761" s="38"/>
      <c r="Z761" s="35"/>
      <c r="AA761" s="40"/>
      <c r="AB761" s="41"/>
      <c r="AC761" s="42"/>
      <c r="AD761" s="34"/>
      <c r="AE761" s="39"/>
      <c r="AF761" s="39"/>
      <c r="AG761" s="39"/>
      <c r="AH761" s="34"/>
      <c r="AI761" s="39"/>
      <c r="AJ761" s="39"/>
      <c r="AK761" s="43"/>
      <c r="AL761" s="38"/>
      <c r="AM761" s="40"/>
      <c r="AN761" s="40"/>
      <c r="AO761" s="40"/>
      <c r="AP761" s="40"/>
      <c r="AQ761" s="39"/>
      <c r="AR761" s="39"/>
      <c r="AS761" s="39"/>
      <c r="AT761" s="39"/>
      <c r="AU761" s="39"/>
    </row>
    <row r="762" spans="1:47" s="26" customFormat="1" ht="39" customHeight="1" x14ac:dyDescent="0.25">
      <c r="A762" s="65" t="e">
        <f>VLOOKUP(D762,'Active-Bldg List ref'!$A:$E,4,FALSE)</f>
        <v>#N/A</v>
      </c>
      <c r="B762" s="65" t="e">
        <f>VLOOKUP(D762,'Active-Bldg List ref'!$A:$E,5,FALSE)</f>
        <v>#N/A</v>
      </c>
      <c r="C762" s="65" t="e">
        <f>VLOOKUP(D762,'Active-Bldg List ref'!$A:$B,2,FALSE)</f>
        <v>#N/A</v>
      </c>
      <c r="D762" s="65" t="e">
        <f>INDEX('Active-Bldg List ref'!$A:$A,MATCH(R762,'Active-Bldg List ref'!$C:$C,0))</f>
        <v>#N/A</v>
      </c>
      <c r="E762" s="65" t="e">
        <f>INDEX('Equip Group &amp; Type ref'!D:D,MATCH(U762,'Equip Group &amp; Type ref'!E:E,0))</f>
        <v>#N/A</v>
      </c>
      <c r="F762" s="66" t="e">
        <f>INDEX('Equip Group &amp; Type ref'!F:F,MATCH(V762,'Equip Group &amp; Type ref'!G:G,0))</f>
        <v>#N/A</v>
      </c>
      <c r="G762" s="83"/>
      <c r="H762" s="69" t="e">
        <f>INDEX('Equip Group &amp; Type ref'!$F:$H,MATCH(F762,'Equip Group &amp; Type ref'!$F:$F,0),MATCH(A762,'Equip Group &amp; Type ref'!$2:$2,0))</f>
        <v>#N/A</v>
      </c>
      <c r="I762" s="70" t="e">
        <f>VLOOKUP(F762,'Equip Group &amp; Type ref'!F:H,6,FALSE)</f>
        <v>#N/A</v>
      </c>
      <c r="J762" s="71" t="e">
        <f>CONCATENATE(D762,":",VLOOKUP(F762,'Equip Group &amp; Type ref'!F:G,2,FALSE),":",$W762)</f>
        <v>#N/A</v>
      </c>
      <c r="K762" s="84" t="e">
        <f t="shared" si="26"/>
        <v>#N/A</v>
      </c>
      <c r="L762" s="70" t="e">
        <f>INDEX('MFR_List ref'!$A:$A,MATCH($Z762,'MFR_List ref'!$B:$B,0))</f>
        <v>#N/A</v>
      </c>
      <c r="M762" s="76" t="e">
        <f t="shared" si="27"/>
        <v>#N/A</v>
      </c>
      <c r="N762" s="78"/>
      <c r="O762" s="85"/>
      <c r="P762" s="86"/>
      <c r="Q762" s="74"/>
      <c r="R762" s="35"/>
      <c r="S762" s="36"/>
      <c r="T762" s="98"/>
      <c r="U762" s="37"/>
      <c r="V762" s="37"/>
      <c r="W762" s="38"/>
      <c r="X762" s="38"/>
      <c r="Y762" s="38"/>
      <c r="Z762" s="35"/>
      <c r="AA762" s="40"/>
      <c r="AB762" s="41"/>
      <c r="AC762" s="42"/>
      <c r="AD762" s="34"/>
      <c r="AE762" s="39"/>
      <c r="AF762" s="39"/>
      <c r="AG762" s="39"/>
      <c r="AH762" s="34"/>
      <c r="AI762" s="39"/>
      <c r="AJ762" s="39"/>
      <c r="AK762" s="43"/>
      <c r="AL762" s="38"/>
      <c r="AM762" s="40"/>
      <c r="AN762" s="40"/>
      <c r="AO762" s="40"/>
      <c r="AP762" s="40"/>
      <c r="AQ762" s="39"/>
      <c r="AR762" s="39"/>
      <c r="AS762" s="39"/>
      <c r="AT762" s="39"/>
      <c r="AU762" s="39"/>
    </row>
    <row r="763" spans="1:47" s="26" customFormat="1" ht="39" customHeight="1" x14ac:dyDescent="0.25">
      <c r="A763" s="65" t="e">
        <f>VLOOKUP(D763,'Active-Bldg List ref'!$A:$E,4,FALSE)</f>
        <v>#N/A</v>
      </c>
      <c r="B763" s="65" t="e">
        <f>VLOOKUP(D763,'Active-Bldg List ref'!$A:$E,5,FALSE)</f>
        <v>#N/A</v>
      </c>
      <c r="C763" s="65" t="e">
        <f>VLOOKUP(D763,'Active-Bldg List ref'!$A:$B,2,FALSE)</f>
        <v>#N/A</v>
      </c>
      <c r="D763" s="65" t="e">
        <f>INDEX('Active-Bldg List ref'!$A:$A,MATCH(R763,'Active-Bldg List ref'!$C:$C,0))</f>
        <v>#N/A</v>
      </c>
      <c r="E763" s="65" t="e">
        <f>INDEX('Equip Group &amp; Type ref'!D:D,MATCH(U763,'Equip Group &amp; Type ref'!E:E,0))</f>
        <v>#N/A</v>
      </c>
      <c r="F763" s="66" t="e">
        <f>INDEX('Equip Group &amp; Type ref'!F:F,MATCH(V763,'Equip Group &amp; Type ref'!G:G,0))</f>
        <v>#N/A</v>
      </c>
      <c r="G763" s="83"/>
      <c r="H763" s="69" t="e">
        <f>INDEX('Equip Group &amp; Type ref'!$F:$H,MATCH(F763,'Equip Group &amp; Type ref'!$F:$F,0),MATCH(A763,'Equip Group &amp; Type ref'!$2:$2,0))</f>
        <v>#N/A</v>
      </c>
      <c r="I763" s="70" t="e">
        <f>VLOOKUP(F763,'Equip Group &amp; Type ref'!F:H,6,FALSE)</f>
        <v>#N/A</v>
      </c>
      <c r="J763" s="71" t="e">
        <f>CONCATENATE(D763,":",VLOOKUP(F763,'Equip Group &amp; Type ref'!F:G,2,FALSE),":",$W763)</f>
        <v>#N/A</v>
      </c>
      <c r="K763" s="84" t="e">
        <f t="shared" si="26"/>
        <v>#N/A</v>
      </c>
      <c r="L763" s="70" t="e">
        <f>INDEX('MFR_List ref'!$A:$A,MATCH($Z763,'MFR_List ref'!$B:$B,0))</f>
        <v>#N/A</v>
      </c>
      <c r="M763" s="76" t="e">
        <f t="shared" si="27"/>
        <v>#N/A</v>
      </c>
      <c r="N763" s="78"/>
      <c r="O763" s="85"/>
      <c r="P763" s="86"/>
      <c r="Q763" s="74"/>
      <c r="R763" s="35"/>
      <c r="S763" s="36"/>
      <c r="T763" s="98"/>
      <c r="U763" s="37"/>
      <c r="V763" s="37"/>
      <c r="W763" s="38"/>
      <c r="X763" s="38"/>
      <c r="Y763" s="38"/>
      <c r="Z763" s="35"/>
      <c r="AA763" s="40"/>
      <c r="AB763" s="41"/>
      <c r="AC763" s="42"/>
      <c r="AD763" s="34"/>
      <c r="AE763" s="39"/>
      <c r="AF763" s="39"/>
      <c r="AG763" s="39"/>
      <c r="AH763" s="34"/>
      <c r="AI763" s="39"/>
      <c r="AJ763" s="39"/>
      <c r="AK763" s="43"/>
      <c r="AL763" s="38"/>
      <c r="AM763" s="40"/>
      <c r="AN763" s="40"/>
      <c r="AO763" s="40"/>
      <c r="AP763" s="40"/>
      <c r="AQ763" s="39"/>
      <c r="AR763" s="39"/>
      <c r="AS763" s="39"/>
      <c r="AT763" s="39"/>
      <c r="AU763" s="39"/>
    </row>
    <row r="764" spans="1:47" s="26" customFormat="1" ht="39" customHeight="1" x14ac:dyDescent="0.25">
      <c r="A764" s="65" t="e">
        <f>VLOOKUP(D764,'Active-Bldg List ref'!$A:$E,4,FALSE)</f>
        <v>#N/A</v>
      </c>
      <c r="B764" s="65" t="e">
        <f>VLOOKUP(D764,'Active-Bldg List ref'!$A:$E,5,FALSE)</f>
        <v>#N/A</v>
      </c>
      <c r="C764" s="65" t="e">
        <f>VLOOKUP(D764,'Active-Bldg List ref'!$A:$B,2,FALSE)</f>
        <v>#N/A</v>
      </c>
      <c r="D764" s="65" t="e">
        <f>INDEX('Active-Bldg List ref'!$A:$A,MATCH(R764,'Active-Bldg List ref'!$C:$C,0))</f>
        <v>#N/A</v>
      </c>
      <c r="E764" s="65" t="e">
        <f>INDEX('Equip Group &amp; Type ref'!D:D,MATCH(U764,'Equip Group &amp; Type ref'!E:E,0))</f>
        <v>#N/A</v>
      </c>
      <c r="F764" s="66" t="e">
        <f>INDEX('Equip Group &amp; Type ref'!F:F,MATCH(V764,'Equip Group &amp; Type ref'!G:G,0))</f>
        <v>#N/A</v>
      </c>
      <c r="G764" s="83"/>
      <c r="H764" s="69" t="e">
        <f>INDEX('Equip Group &amp; Type ref'!$F:$H,MATCH(F764,'Equip Group &amp; Type ref'!$F:$F,0),MATCH(A764,'Equip Group &amp; Type ref'!$2:$2,0))</f>
        <v>#N/A</v>
      </c>
      <c r="I764" s="70" t="e">
        <f>VLOOKUP(F764,'Equip Group &amp; Type ref'!F:H,6,FALSE)</f>
        <v>#N/A</v>
      </c>
      <c r="J764" s="71" t="e">
        <f>CONCATENATE(D764,":",VLOOKUP(F764,'Equip Group &amp; Type ref'!F:G,2,FALSE),":",$W764)</f>
        <v>#N/A</v>
      </c>
      <c r="K764" s="84" t="e">
        <f t="shared" si="26"/>
        <v>#N/A</v>
      </c>
      <c r="L764" s="70" t="e">
        <f>INDEX('MFR_List ref'!$A:$A,MATCH($Z764,'MFR_List ref'!$B:$B,0))</f>
        <v>#N/A</v>
      </c>
      <c r="M764" s="76" t="e">
        <f t="shared" si="27"/>
        <v>#N/A</v>
      </c>
      <c r="N764" s="78"/>
      <c r="O764" s="85"/>
      <c r="P764" s="86"/>
      <c r="Q764" s="74"/>
      <c r="R764" s="35"/>
      <c r="S764" s="36"/>
      <c r="T764" s="98"/>
      <c r="U764" s="37"/>
      <c r="V764" s="37"/>
      <c r="W764" s="38"/>
      <c r="X764" s="38"/>
      <c r="Y764" s="38"/>
      <c r="Z764" s="35"/>
      <c r="AA764" s="40"/>
      <c r="AB764" s="41"/>
      <c r="AC764" s="42"/>
      <c r="AD764" s="34"/>
      <c r="AE764" s="39"/>
      <c r="AF764" s="39"/>
      <c r="AG764" s="39"/>
      <c r="AH764" s="34"/>
      <c r="AI764" s="39"/>
      <c r="AJ764" s="39"/>
      <c r="AK764" s="43"/>
      <c r="AL764" s="38"/>
      <c r="AM764" s="40"/>
      <c r="AN764" s="40"/>
      <c r="AO764" s="40"/>
      <c r="AP764" s="40"/>
      <c r="AQ764" s="39"/>
      <c r="AR764" s="39"/>
      <c r="AS764" s="39"/>
      <c r="AT764" s="39"/>
      <c r="AU764" s="39"/>
    </row>
    <row r="765" spans="1:47" s="26" customFormat="1" ht="39" customHeight="1" x14ac:dyDescent="0.25">
      <c r="A765" s="65" t="e">
        <f>VLOOKUP(D765,'Active-Bldg List ref'!$A:$E,4,FALSE)</f>
        <v>#N/A</v>
      </c>
      <c r="B765" s="65" t="e">
        <f>VLOOKUP(D765,'Active-Bldg List ref'!$A:$E,5,FALSE)</f>
        <v>#N/A</v>
      </c>
      <c r="C765" s="65" t="e">
        <f>VLOOKUP(D765,'Active-Bldg List ref'!$A:$B,2,FALSE)</f>
        <v>#N/A</v>
      </c>
      <c r="D765" s="65" t="e">
        <f>INDEX('Active-Bldg List ref'!$A:$A,MATCH(R765,'Active-Bldg List ref'!$C:$C,0))</f>
        <v>#N/A</v>
      </c>
      <c r="E765" s="65" t="e">
        <f>INDEX('Equip Group &amp; Type ref'!D:D,MATCH(U765,'Equip Group &amp; Type ref'!E:E,0))</f>
        <v>#N/A</v>
      </c>
      <c r="F765" s="66" t="e">
        <f>INDEX('Equip Group &amp; Type ref'!F:F,MATCH(V765,'Equip Group &amp; Type ref'!G:G,0))</f>
        <v>#N/A</v>
      </c>
      <c r="G765" s="83"/>
      <c r="H765" s="69" t="e">
        <f>INDEX('Equip Group &amp; Type ref'!$F:$H,MATCH(F765,'Equip Group &amp; Type ref'!$F:$F,0),MATCH(A765,'Equip Group &amp; Type ref'!$2:$2,0))</f>
        <v>#N/A</v>
      </c>
      <c r="I765" s="70" t="e">
        <f>VLOOKUP(F765,'Equip Group &amp; Type ref'!F:H,6,FALSE)</f>
        <v>#N/A</v>
      </c>
      <c r="J765" s="71" t="e">
        <f>CONCATENATE(D765,":",VLOOKUP(F765,'Equip Group &amp; Type ref'!F:G,2,FALSE),":",$W765)</f>
        <v>#N/A</v>
      </c>
      <c r="K765" s="84" t="e">
        <f t="shared" si="26"/>
        <v>#N/A</v>
      </c>
      <c r="L765" s="70" t="e">
        <f>INDEX('MFR_List ref'!$A:$A,MATCH($Z765,'MFR_List ref'!$B:$B,0))</f>
        <v>#N/A</v>
      </c>
      <c r="M765" s="76" t="e">
        <f t="shared" si="27"/>
        <v>#N/A</v>
      </c>
      <c r="N765" s="78"/>
      <c r="O765" s="85"/>
      <c r="P765" s="86"/>
      <c r="Q765" s="74"/>
      <c r="R765" s="35"/>
      <c r="S765" s="36"/>
      <c r="T765" s="98"/>
      <c r="U765" s="37"/>
      <c r="V765" s="37"/>
      <c r="W765" s="38"/>
      <c r="X765" s="38"/>
      <c r="Y765" s="38"/>
      <c r="Z765" s="35"/>
      <c r="AA765" s="40"/>
      <c r="AB765" s="41"/>
      <c r="AC765" s="42"/>
      <c r="AD765" s="34"/>
      <c r="AE765" s="39"/>
      <c r="AF765" s="39"/>
      <c r="AG765" s="39"/>
      <c r="AH765" s="34"/>
      <c r="AI765" s="39"/>
      <c r="AJ765" s="39"/>
      <c r="AK765" s="43"/>
      <c r="AL765" s="38"/>
      <c r="AM765" s="40"/>
      <c r="AN765" s="40"/>
      <c r="AO765" s="40"/>
      <c r="AP765" s="40"/>
      <c r="AQ765" s="39"/>
      <c r="AR765" s="39"/>
      <c r="AS765" s="39"/>
      <c r="AT765" s="39"/>
      <c r="AU765" s="39"/>
    </row>
    <row r="766" spans="1:47" s="26" customFormat="1" ht="39" customHeight="1" x14ac:dyDescent="0.25">
      <c r="A766" s="65" t="e">
        <f>VLOOKUP(D766,'Active-Bldg List ref'!$A:$E,4,FALSE)</f>
        <v>#N/A</v>
      </c>
      <c r="B766" s="65" t="e">
        <f>VLOOKUP(D766,'Active-Bldg List ref'!$A:$E,5,FALSE)</f>
        <v>#N/A</v>
      </c>
      <c r="C766" s="65" t="e">
        <f>VLOOKUP(D766,'Active-Bldg List ref'!$A:$B,2,FALSE)</f>
        <v>#N/A</v>
      </c>
      <c r="D766" s="65" t="e">
        <f>INDEX('Active-Bldg List ref'!$A:$A,MATCH(R766,'Active-Bldg List ref'!$C:$C,0))</f>
        <v>#N/A</v>
      </c>
      <c r="E766" s="65" t="e">
        <f>INDEX('Equip Group &amp; Type ref'!D:D,MATCH(U766,'Equip Group &amp; Type ref'!E:E,0))</f>
        <v>#N/A</v>
      </c>
      <c r="F766" s="66" t="e">
        <f>INDEX('Equip Group &amp; Type ref'!F:F,MATCH(V766,'Equip Group &amp; Type ref'!G:G,0))</f>
        <v>#N/A</v>
      </c>
      <c r="G766" s="83"/>
      <c r="H766" s="69" t="e">
        <f>INDEX('Equip Group &amp; Type ref'!$F:$H,MATCH(F766,'Equip Group &amp; Type ref'!$F:$F,0),MATCH(A766,'Equip Group &amp; Type ref'!$2:$2,0))</f>
        <v>#N/A</v>
      </c>
      <c r="I766" s="70" t="e">
        <f>VLOOKUP(F766,'Equip Group &amp; Type ref'!F:H,6,FALSE)</f>
        <v>#N/A</v>
      </c>
      <c r="J766" s="71" t="e">
        <f>CONCATENATE(D766,":",VLOOKUP(F766,'Equip Group &amp; Type ref'!F:G,2,FALSE),":",$W766)</f>
        <v>#N/A</v>
      </c>
      <c r="K766" s="84" t="e">
        <f t="shared" si="26"/>
        <v>#N/A</v>
      </c>
      <c r="L766" s="70" t="e">
        <f>INDEX('MFR_List ref'!$A:$A,MATCH($Z766,'MFR_List ref'!$B:$B,0))</f>
        <v>#N/A</v>
      </c>
      <c r="M766" s="76" t="e">
        <f t="shared" si="27"/>
        <v>#N/A</v>
      </c>
      <c r="N766" s="78"/>
      <c r="O766" s="85"/>
      <c r="P766" s="86"/>
      <c r="Q766" s="74"/>
      <c r="R766" s="35"/>
      <c r="S766" s="36"/>
      <c r="T766" s="98"/>
      <c r="U766" s="37"/>
      <c r="V766" s="37"/>
      <c r="W766" s="38"/>
      <c r="X766" s="38"/>
      <c r="Y766" s="38"/>
      <c r="Z766" s="35"/>
      <c r="AA766" s="40"/>
      <c r="AB766" s="41"/>
      <c r="AC766" s="42"/>
      <c r="AD766" s="34"/>
      <c r="AE766" s="39"/>
      <c r="AF766" s="39"/>
      <c r="AG766" s="39"/>
      <c r="AH766" s="34"/>
      <c r="AI766" s="39"/>
      <c r="AJ766" s="39"/>
      <c r="AK766" s="43"/>
      <c r="AL766" s="38"/>
      <c r="AM766" s="40"/>
      <c r="AN766" s="40"/>
      <c r="AO766" s="40"/>
      <c r="AP766" s="40"/>
      <c r="AQ766" s="39"/>
      <c r="AR766" s="39"/>
      <c r="AS766" s="39"/>
      <c r="AT766" s="39"/>
      <c r="AU766" s="39"/>
    </row>
    <row r="767" spans="1:47" s="26" customFormat="1" ht="39" customHeight="1" x14ac:dyDescent="0.25">
      <c r="A767" s="65" t="e">
        <f>VLOOKUP(D767,'Active-Bldg List ref'!$A:$E,4,FALSE)</f>
        <v>#N/A</v>
      </c>
      <c r="B767" s="65" t="e">
        <f>VLOOKUP(D767,'Active-Bldg List ref'!$A:$E,5,FALSE)</f>
        <v>#N/A</v>
      </c>
      <c r="C767" s="65" t="e">
        <f>VLOOKUP(D767,'Active-Bldg List ref'!$A:$B,2,FALSE)</f>
        <v>#N/A</v>
      </c>
      <c r="D767" s="65" t="e">
        <f>INDEX('Active-Bldg List ref'!$A:$A,MATCH(R767,'Active-Bldg List ref'!$C:$C,0))</f>
        <v>#N/A</v>
      </c>
      <c r="E767" s="65" t="e">
        <f>INDEX('Equip Group &amp; Type ref'!D:D,MATCH(U767,'Equip Group &amp; Type ref'!E:E,0))</f>
        <v>#N/A</v>
      </c>
      <c r="F767" s="66" t="e">
        <f>INDEX('Equip Group &amp; Type ref'!F:F,MATCH(V767,'Equip Group &amp; Type ref'!G:G,0))</f>
        <v>#N/A</v>
      </c>
      <c r="G767" s="83"/>
      <c r="H767" s="69" t="e">
        <f>INDEX('Equip Group &amp; Type ref'!$F:$H,MATCH(F767,'Equip Group &amp; Type ref'!$F:$F,0),MATCH(A767,'Equip Group &amp; Type ref'!$2:$2,0))</f>
        <v>#N/A</v>
      </c>
      <c r="I767" s="70" t="e">
        <f>VLOOKUP(F767,'Equip Group &amp; Type ref'!F:H,6,FALSE)</f>
        <v>#N/A</v>
      </c>
      <c r="J767" s="71" t="e">
        <f>CONCATENATE(D767,":",VLOOKUP(F767,'Equip Group &amp; Type ref'!F:G,2,FALSE),":",$W767)</f>
        <v>#N/A</v>
      </c>
      <c r="K767" s="84" t="e">
        <f t="shared" si="26"/>
        <v>#N/A</v>
      </c>
      <c r="L767" s="70" t="e">
        <f>INDEX('MFR_List ref'!$A:$A,MATCH($Z767,'MFR_List ref'!$B:$B,0))</f>
        <v>#N/A</v>
      </c>
      <c r="M767" s="76" t="e">
        <f t="shared" si="27"/>
        <v>#N/A</v>
      </c>
      <c r="N767" s="78"/>
      <c r="O767" s="85"/>
      <c r="P767" s="86"/>
      <c r="Q767" s="74"/>
      <c r="R767" s="35"/>
      <c r="S767" s="36"/>
      <c r="T767" s="98"/>
      <c r="U767" s="37"/>
      <c r="V767" s="37"/>
      <c r="W767" s="38"/>
      <c r="X767" s="38"/>
      <c r="Y767" s="38"/>
      <c r="Z767" s="35"/>
      <c r="AA767" s="40"/>
      <c r="AB767" s="41"/>
      <c r="AC767" s="42"/>
      <c r="AD767" s="34"/>
      <c r="AE767" s="39"/>
      <c r="AF767" s="39"/>
      <c r="AG767" s="39"/>
      <c r="AH767" s="34"/>
      <c r="AI767" s="39"/>
      <c r="AJ767" s="39"/>
      <c r="AK767" s="43"/>
      <c r="AL767" s="38"/>
      <c r="AM767" s="40"/>
      <c r="AN767" s="40"/>
      <c r="AO767" s="40"/>
      <c r="AP767" s="40"/>
      <c r="AQ767" s="39"/>
      <c r="AR767" s="39"/>
      <c r="AS767" s="39"/>
      <c r="AT767" s="39"/>
      <c r="AU767" s="39"/>
    </row>
    <row r="768" spans="1:47" s="26" customFormat="1" ht="39" customHeight="1" x14ac:dyDescent="0.25">
      <c r="A768" s="65" t="e">
        <f>VLOOKUP(D768,'Active-Bldg List ref'!$A:$E,4,FALSE)</f>
        <v>#N/A</v>
      </c>
      <c r="B768" s="65" t="e">
        <f>VLOOKUP(D768,'Active-Bldg List ref'!$A:$E,5,FALSE)</f>
        <v>#N/A</v>
      </c>
      <c r="C768" s="65" t="e">
        <f>VLOOKUP(D768,'Active-Bldg List ref'!$A:$B,2,FALSE)</f>
        <v>#N/A</v>
      </c>
      <c r="D768" s="65" t="e">
        <f>INDEX('Active-Bldg List ref'!$A:$A,MATCH(R768,'Active-Bldg List ref'!$C:$C,0))</f>
        <v>#N/A</v>
      </c>
      <c r="E768" s="65" t="e">
        <f>INDEX('Equip Group &amp; Type ref'!D:D,MATCH(U768,'Equip Group &amp; Type ref'!E:E,0))</f>
        <v>#N/A</v>
      </c>
      <c r="F768" s="66" t="e">
        <f>INDEX('Equip Group &amp; Type ref'!F:F,MATCH(V768,'Equip Group &amp; Type ref'!G:G,0))</f>
        <v>#N/A</v>
      </c>
      <c r="G768" s="83"/>
      <c r="H768" s="69" t="e">
        <f>INDEX('Equip Group &amp; Type ref'!$F:$H,MATCH(F768,'Equip Group &amp; Type ref'!$F:$F,0),MATCH(A768,'Equip Group &amp; Type ref'!$2:$2,0))</f>
        <v>#N/A</v>
      </c>
      <c r="I768" s="70" t="e">
        <f>VLOOKUP(F768,'Equip Group &amp; Type ref'!F:H,6,FALSE)</f>
        <v>#N/A</v>
      </c>
      <c r="J768" s="71" t="e">
        <f>CONCATENATE(D768,":",VLOOKUP(F768,'Equip Group &amp; Type ref'!F:G,2,FALSE),":",$W768)</f>
        <v>#N/A</v>
      </c>
      <c r="K768" s="84" t="e">
        <f t="shared" si="26"/>
        <v>#N/A</v>
      </c>
      <c r="L768" s="70" t="e">
        <f>INDEX('MFR_List ref'!$A:$A,MATCH($Z768,'MFR_List ref'!$B:$B,0))</f>
        <v>#N/A</v>
      </c>
      <c r="M768" s="76" t="e">
        <f t="shared" si="27"/>
        <v>#N/A</v>
      </c>
      <c r="N768" s="78"/>
      <c r="O768" s="85"/>
      <c r="P768" s="86"/>
      <c r="Q768" s="74"/>
      <c r="R768" s="35"/>
      <c r="S768" s="36"/>
      <c r="T768" s="98"/>
      <c r="U768" s="37"/>
      <c r="V768" s="37"/>
      <c r="W768" s="38"/>
      <c r="X768" s="38"/>
      <c r="Y768" s="38"/>
      <c r="Z768" s="35"/>
      <c r="AA768" s="40"/>
      <c r="AB768" s="41"/>
      <c r="AC768" s="42"/>
      <c r="AD768" s="34"/>
      <c r="AE768" s="39"/>
      <c r="AF768" s="39"/>
      <c r="AG768" s="39"/>
      <c r="AH768" s="34"/>
      <c r="AI768" s="39"/>
      <c r="AJ768" s="39"/>
      <c r="AK768" s="43"/>
      <c r="AL768" s="38"/>
      <c r="AM768" s="40"/>
      <c r="AN768" s="40"/>
      <c r="AO768" s="40"/>
      <c r="AP768" s="40"/>
      <c r="AQ768" s="39"/>
      <c r="AR768" s="39"/>
      <c r="AS768" s="39"/>
      <c r="AT768" s="39"/>
      <c r="AU768" s="39"/>
    </row>
    <row r="769" spans="1:47" s="26" customFormat="1" ht="39" customHeight="1" x14ac:dyDescent="0.25">
      <c r="A769" s="65" t="e">
        <f>VLOOKUP(D769,'Active-Bldg List ref'!$A:$E,4,FALSE)</f>
        <v>#N/A</v>
      </c>
      <c r="B769" s="65" t="e">
        <f>VLOOKUP(D769,'Active-Bldg List ref'!$A:$E,5,FALSE)</f>
        <v>#N/A</v>
      </c>
      <c r="C769" s="65" t="e">
        <f>VLOOKUP(D769,'Active-Bldg List ref'!$A:$B,2,FALSE)</f>
        <v>#N/A</v>
      </c>
      <c r="D769" s="65" t="e">
        <f>INDEX('Active-Bldg List ref'!$A:$A,MATCH(R769,'Active-Bldg List ref'!$C:$C,0))</f>
        <v>#N/A</v>
      </c>
      <c r="E769" s="65" t="e">
        <f>INDEX('Equip Group &amp; Type ref'!D:D,MATCH(U769,'Equip Group &amp; Type ref'!E:E,0))</f>
        <v>#N/A</v>
      </c>
      <c r="F769" s="66" t="e">
        <f>INDEX('Equip Group &amp; Type ref'!F:F,MATCH(V769,'Equip Group &amp; Type ref'!G:G,0))</f>
        <v>#N/A</v>
      </c>
      <c r="G769" s="83"/>
      <c r="H769" s="69" t="e">
        <f>INDEX('Equip Group &amp; Type ref'!$F:$H,MATCH(F769,'Equip Group &amp; Type ref'!$F:$F,0),MATCH(A769,'Equip Group &amp; Type ref'!$2:$2,0))</f>
        <v>#N/A</v>
      </c>
      <c r="I769" s="70" t="e">
        <f>VLOOKUP(F769,'Equip Group &amp; Type ref'!F:H,6,FALSE)</f>
        <v>#N/A</v>
      </c>
      <c r="J769" s="71" t="e">
        <f>CONCATENATE(D769,":",VLOOKUP(F769,'Equip Group &amp; Type ref'!F:G,2,FALSE),":",$W769)</f>
        <v>#N/A</v>
      </c>
      <c r="K769" s="84" t="e">
        <f t="shared" si="26"/>
        <v>#N/A</v>
      </c>
      <c r="L769" s="70" t="e">
        <f>INDEX('MFR_List ref'!$A:$A,MATCH($Z769,'MFR_List ref'!$B:$B,0))</f>
        <v>#N/A</v>
      </c>
      <c r="M769" s="76" t="e">
        <f t="shared" si="27"/>
        <v>#N/A</v>
      </c>
      <c r="N769" s="78"/>
      <c r="O769" s="85"/>
      <c r="P769" s="86"/>
      <c r="Q769" s="74"/>
      <c r="R769" s="35"/>
      <c r="S769" s="36"/>
      <c r="T769" s="98"/>
      <c r="U769" s="37"/>
      <c r="V769" s="37"/>
      <c r="W769" s="38"/>
      <c r="X769" s="38"/>
      <c r="Y769" s="38"/>
      <c r="Z769" s="35"/>
      <c r="AA769" s="40"/>
      <c r="AB769" s="41"/>
      <c r="AC769" s="42"/>
      <c r="AD769" s="34"/>
      <c r="AE769" s="39"/>
      <c r="AF769" s="39"/>
      <c r="AG769" s="39"/>
      <c r="AH769" s="34"/>
      <c r="AI769" s="39"/>
      <c r="AJ769" s="39"/>
      <c r="AK769" s="43"/>
      <c r="AL769" s="38"/>
      <c r="AM769" s="40"/>
      <c r="AN769" s="40"/>
      <c r="AO769" s="40"/>
      <c r="AP769" s="40"/>
      <c r="AQ769" s="39"/>
      <c r="AR769" s="39"/>
      <c r="AS769" s="39"/>
      <c r="AT769" s="39"/>
      <c r="AU769" s="39"/>
    </row>
    <row r="770" spans="1:47" s="26" customFormat="1" ht="39" customHeight="1" x14ac:dyDescent="0.25">
      <c r="A770" s="65" t="e">
        <f>VLOOKUP(D770,'Active-Bldg List ref'!$A:$E,4,FALSE)</f>
        <v>#N/A</v>
      </c>
      <c r="B770" s="65" t="e">
        <f>VLOOKUP(D770,'Active-Bldg List ref'!$A:$E,5,FALSE)</f>
        <v>#N/A</v>
      </c>
      <c r="C770" s="65" t="e">
        <f>VLOOKUP(D770,'Active-Bldg List ref'!$A:$B,2,FALSE)</f>
        <v>#N/A</v>
      </c>
      <c r="D770" s="65" t="e">
        <f>INDEX('Active-Bldg List ref'!$A:$A,MATCH(R770,'Active-Bldg List ref'!$C:$C,0))</f>
        <v>#N/A</v>
      </c>
      <c r="E770" s="65" t="e">
        <f>INDEX('Equip Group &amp; Type ref'!D:D,MATCH(U770,'Equip Group &amp; Type ref'!E:E,0))</f>
        <v>#N/A</v>
      </c>
      <c r="F770" s="66" t="e">
        <f>INDEX('Equip Group &amp; Type ref'!F:F,MATCH(V770,'Equip Group &amp; Type ref'!G:G,0))</f>
        <v>#N/A</v>
      </c>
      <c r="G770" s="83"/>
      <c r="H770" s="69" t="e">
        <f>INDEX('Equip Group &amp; Type ref'!$F:$H,MATCH(F770,'Equip Group &amp; Type ref'!$F:$F,0),MATCH(A770,'Equip Group &amp; Type ref'!$2:$2,0))</f>
        <v>#N/A</v>
      </c>
      <c r="I770" s="70" t="e">
        <f>VLOOKUP(F770,'Equip Group &amp; Type ref'!F:H,6,FALSE)</f>
        <v>#N/A</v>
      </c>
      <c r="J770" s="71" t="e">
        <f>CONCATENATE(D770,":",VLOOKUP(F770,'Equip Group &amp; Type ref'!F:G,2,FALSE),":",$W770)</f>
        <v>#N/A</v>
      </c>
      <c r="K770" s="84" t="e">
        <f t="shared" si="26"/>
        <v>#N/A</v>
      </c>
      <c r="L770" s="70" t="e">
        <f>INDEX('MFR_List ref'!$A:$A,MATCH($Z770,'MFR_List ref'!$B:$B,0))</f>
        <v>#N/A</v>
      </c>
      <c r="M770" s="76" t="e">
        <f t="shared" si="27"/>
        <v>#N/A</v>
      </c>
      <c r="N770" s="78"/>
      <c r="O770" s="85"/>
      <c r="P770" s="86"/>
      <c r="Q770" s="74"/>
      <c r="R770" s="35"/>
      <c r="S770" s="36"/>
      <c r="T770" s="98"/>
      <c r="U770" s="37"/>
      <c r="V770" s="37"/>
      <c r="W770" s="38"/>
      <c r="X770" s="38"/>
      <c r="Y770" s="38"/>
      <c r="Z770" s="35"/>
      <c r="AA770" s="40"/>
      <c r="AB770" s="41"/>
      <c r="AC770" s="42"/>
      <c r="AD770" s="34"/>
      <c r="AE770" s="39"/>
      <c r="AF770" s="39"/>
      <c r="AG770" s="39"/>
      <c r="AH770" s="34"/>
      <c r="AI770" s="39"/>
      <c r="AJ770" s="39"/>
      <c r="AK770" s="43"/>
      <c r="AL770" s="38"/>
      <c r="AM770" s="40"/>
      <c r="AN770" s="40"/>
      <c r="AO770" s="40"/>
      <c r="AP770" s="40"/>
      <c r="AQ770" s="39"/>
      <c r="AR770" s="39"/>
      <c r="AS770" s="39"/>
      <c r="AT770" s="39"/>
      <c r="AU770" s="39"/>
    </row>
    <row r="771" spans="1:47" s="26" customFormat="1" ht="39" customHeight="1" x14ac:dyDescent="0.25">
      <c r="A771" s="65" t="e">
        <f>VLOOKUP(D771,'Active-Bldg List ref'!$A:$E,4,FALSE)</f>
        <v>#N/A</v>
      </c>
      <c r="B771" s="65" t="e">
        <f>VLOOKUP(D771,'Active-Bldg List ref'!$A:$E,5,FALSE)</f>
        <v>#N/A</v>
      </c>
      <c r="C771" s="65" t="e">
        <f>VLOOKUP(D771,'Active-Bldg List ref'!$A:$B,2,FALSE)</f>
        <v>#N/A</v>
      </c>
      <c r="D771" s="65" t="e">
        <f>INDEX('Active-Bldg List ref'!$A:$A,MATCH(R771,'Active-Bldg List ref'!$C:$C,0))</f>
        <v>#N/A</v>
      </c>
      <c r="E771" s="65" t="e">
        <f>INDEX('Equip Group &amp; Type ref'!D:D,MATCH(U771,'Equip Group &amp; Type ref'!E:E,0))</f>
        <v>#N/A</v>
      </c>
      <c r="F771" s="66" t="e">
        <f>INDEX('Equip Group &amp; Type ref'!F:F,MATCH(V771,'Equip Group &amp; Type ref'!G:G,0))</f>
        <v>#N/A</v>
      </c>
      <c r="G771" s="83"/>
      <c r="H771" s="69" t="e">
        <f>INDEX('Equip Group &amp; Type ref'!$F:$H,MATCH(F771,'Equip Group &amp; Type ref'!$F:$F,0),MATCH(A771,'Equip Group &amp; Type ref'!$2:$2,0))</f>
        <v>#N/A</v>
      </c>
      <c r="I771" s="70" t="e">
        <f>VLOOKUP(F771,'Equip Group &amp; Type ref'!F:H,6,FALSE)</f>
        <v>#N/A</v>
      </c>
      <c r="J771" s="71" t="e">
        <f>CONCATENATE(D771,":",VLOOKUP(F771,'Equip Group &amp; Type ref'!F:G,2,FALSE),":",$W771)</f>
        <v>#N/A</v>
      </c>
      <c r="K771" s="84" t="e">
        <f t="shared" si="26"/>
        <v>#N/A</v>
      </c>
      <c r="L771" s="70" t="e">
        <f>INDEX('MFR_List ref'!$A:$A,MATCH($Z771,'MFR_List ref'!$B:$B,0))</f>
        <v>#N/A</v>
      </c>
      <c r="M771" s="76" t="e">
        <f t="shared" si="27"/>
        <v>#N/A</v>
      </c>
      <c r="N771" s="78"/>
      <c r="O771" s="85"/>
      <c r="P771" s="86"/>
      <c r="Q771" s="74"/>
      <c r="R771" s="35"/>
      <c r="S771" s="36"/>
      <c r="T771" s="98"/>
      <c r="U771" s="37"/>
      <c r="V771" s="37"/>
      <c r="W771" s="38"/>
      <c r="X771" s="38"/>
      <c r="Y771" s="38"/>
      <c r="Z771" s="35"/>
      <c r="AA771" s="40"/>
      <c r="AB771" s="41"/>
      <c r="AC771" s="42"/>
      <c r="AD771" s="34"/>
      <c r="AE771" s="39"/>
      <c r="AF771" s="39"/>
      <c r="AG771" s="39"/>
      <c r="AH771" s="34"/>
      <c r="AI771" s="39"/>
      <c r="AJ771" s="39"/>
      <c r="AK771" s="43"/>
      <c r="AL771" s="38"/>
      <c r="AM771" s="40"/>
      <c r="AN771" s="40"/>
      <c r="AO771" s="40"/>
      <c r="AP771" s="40"/>
      <c r="AQ771" s="39"/>
      <c r="AR771" s="39"/>
      <c r="AS771" s="39"/>
      <c r="AT771" s="39"/>
      <c r="AU771" s="39"/>
    </row>
    <row r="772" spans="1:47" s="26" customFormat="1" ht="39" customHeight="1" x14ac:dyDescent="0.25">
      <c r="A772" s="65" t="e">
        <f>VLOOKUP(D772,'Active-Bldg List ref'!$A:$E,4,FALSE)</f>
        <v>#N/A</v>
      </c>
      <c r="B772" s="65" t="e">
        <f>VLOOKUP(D772,'Active-Bldg List ref'!$A:$E,5,FALSE)</f>
        <v>#N/A</v>
      </c>
      <c r="C772" s="65" t="e">
        <f>VLOOKUP(D772,'Active-Bldg List ref'!$A:$B,2,FALSE)</f>
        <v>#N/A</v>
      </c>
      <c r="D772" s="65" t="e">
        <f>INDEX('Active-Bldg List ref'!$A:$A,MATCH(R772,'Active-Bldg List ref'!$C:$C,0))</f>
        <v>#N/A</v>
      </c>
      <c r="E772" s="65" t="e">
        <f>INDEX('Equip Group &amp; Type ref'!D:D,MATCH(U772,'Equip Group &amp; Type ref'!E:E,0))</f>
        <v>#N/A</v>
      </c>
      <c r="F772" s="66" t="e">
        <f>INDEX('Equip Group &amp; Type ref'!F:F,MATCH(V772,'Equip Group &amp; Type ref'!G:G,0))</f>
        <v>#N/A</v>
      </c>
      <c r="G772" s="83"/>
      <c r="H772" s="69" t="e">
        <f>INDEX('Equip Group &amp; Type ref'!$F:$H,MATCH(F772,'Equip Group &amp; Type ref'!$F:$F,0),MATCH(A772,'Equip Group &amp; Type ref'!$2:$2,0))</f>
        <v>#N/A</v>
      </c>
      <c r="I772" s="70" t="e">
        <f>VLOOKUP(F772,'Equip Group &amp; Type ref'!F:H,6,FALSE)</f>
        <v>#N/A</v>
      </c>
      <c r="J772" s="71" t="e">
        <f>CONCATENATE(D772,":",VLOOKUP(F772,'Equip Group &amp; Type ref'!F:G,2,FALSE),":",$W772)</f>
        <v>#N/A</v>
      </c>
      <c r="K772" s="84" t="e">
        <f t="shared" si="26"/>
        <v>#N/A</v>
      </c>
      <c r="L772" s="70" t="e">
        <f>INDEX('MFR_List ref'!$A:$A,MATCH($Z772,'MFR_List ref'!$B:$B,0))</f>
        <v>#N/A</v>
      </c>
      <c r="M772" s="76" t="e">
        <f t="shared" si="27"/>
        <v>#N/A</v>
      </c>
      <c r="N772" s="78"/>
      <c r="O772" s="85"/>
      <c r="P772" s="86"/>
      <c r="Q772" s="74"/>
      <c r="R772" s="35"/>
      <c r="S772" s="36"/>
      <c r="T772" s="98"/>
      <c r="U772" s="37"/>
      <c r="V772" s="37"/>
      <c r="W772" s="38"/>
      <c r="X772" s="38"/>
      <c r="Y772" s="38"/>
      <c r="Z772" s="35"/>
      <c r="AA772" s="40"/>
      <c r="AB772" s="41"/>
      <c r="AC772" s="42"/>
      <c r="AD772" s="34"/>
      <c r="AE772" s="39"/>
      <c r="AF772" s="39"/>
      <c r="AG772" s="39"/>
      <c r="AH772" s="34"/>
      <c r="AI772" s="39"/>
      <c r="AJ772" s="39"/>
      <c r="AK772" s="43"/>
      <c r="AL772" s="38"/>
      <c r="AM772" s="40"/>
      <c r="AN772" s="40"/>
      <c r="AO772" s="40"/>
      <c r="AP772" s="40"/>
      <c r="AQ772" s="39"/>
      <c r="AR772" s="39"/>
      <c r="AS772" s="39"/>
      <c r="AT772" s="39"/>
      <c r="AU772" s="39"/>
    </row>
    <row r="773" spans="1:47" s="26" customFormat="1" ht="39" customHeight="1" x14ac:dyDescent="0.25">
      <c r="A773" s="65" t="e">
        <f>VLOOKUP(D773,'Active-Bldg List ref'!$A:$E,4,FALSE)</f>
        <v>#N/A</v>
      </c>
      <c r="B773" s="65" t="e">
        <f>VLOOKUP(D773,'Active-Bldg List ref'!$A:$E,5,FALSE)</f>
        <v>#N/A</v>
      </c>
      <c r="C773" s="65" t="e">
        <f>VLOOKUP(D773,'Active-Bldg List ref'!$A:$B,2,FALSE)</f>
        <v>#N/A</v>
      </c>
      <c r="D773" s="65" t="e">
        <f>INDEX('Active-Bldg List ref'!$A:$A,MATCH(R773,'Active-Bldg List ref'!$C:$C,0))</f>
        <v>#N/A</v>
      </c>
      <c r="E773" s="65" t="e">
        <f>INDEX('Equip Group &amp; Type ref'!D:D,MATCH(U773,'Equip Group &amp; Type ref'!E:E,0))</f>
        <v>#N/A</v>
      </c>
      <c r="F773" s="66" t="e">
        <f>INDEX('Equip Group &amp; Type ref'!F:F,MATCH(V773,'Equip Group &amp; Type ref'!G:G,0))</f>
        <v>#N/A</v>
      </c>
      <c r="G773" s="83"/>
      <c r="H773" s="69" t="e">
        <f>INDEX('Equip Group &amp; Type ref'!$F:$H,MATCH(F773,'Equip Group &amp; Type ref'!$F:$F,0),MATCH(A773,'Equip Group &amp; Type ref'!$2:$2,0))</f>
        <v>#N/A</v>
      </c>
      <c r="I773" s="70" t="e">
        <f>VLOOKUP(F773,'Equip Group &amp; Type ref'!F:H,6,FALSE)</f>
        <v>#N/A</v>
      </c>
      <c r="J773" s="71" t="e">
        <f>CONCATENATE(D773,":",VLOOKUP(F773,'Equip Group &amp; Type ref'!F:G,2,FALSE),":",$W773)</f>
        <v>#N/A</v>
      </c>
      <c r="K773" s="84" t="e">
        <f t="shared" si="26"/>
        <v>#N/A</v>
      </c>
      <c r="L773" s="70" t="e">
        <f>INDEX('MFR_List ref'!$A:$A,MATCH($Z773,'MFR_List ref'!$B:$B,0))</f>
        <v>#N/A</v>
      </c>
      <c r="M773" s="76" t="e">
        <f t="shared" si="27"/>
        <v>#N/A</v>
      </c>
      <c r="N773" s="78"/>
      <c r="O773" s="85"/>
      <c r="P773" s="86"/>
      <c r="Q773" s="74"/>
      <c r="R773" s="35"/>
      <c r="S773" s="36"/>
      <c r="T773" s="98"/>
      <c r="U773" s="37"/>
      <c r="V773" s="37"/>
      <c r="W773" s="38"/>
      <c r="X773" s="38"/>
      <c r="Y773" s="38"/>
      <c r="Z773" s="35"/>
      <c r="AA773" s="40"/>
      <c r="AB773" s="41"/>
      <c r="AC773" s="42"/>
      <c r="AD773" s="34"/>
      <c r="AE773" s="39"/>
      <c r="AF773" s="39"/>
      <c r="AG773" s="39"/>
      <c r="AH773" s="34"/>
      <c r="AI773" s="39"/>
      <c r="AJ773" s="39"/>
      <c r="AK773" s="43"/>
      <c r="AL773" s="38"/>
      <c r="AM773" s="40"/>
      <c r="AN773" s="40"/>
      <c r="AO773" s="40"/>
      <c r="AP773" s="40"/>
      <c r="AQ773" s="39"/>
      <c r="AR773" s="39"/>
      <c r="AS773" s="39"/>
      <c r="AT773" s="39"/>
      <c r="AU773" s="39"/>
    </row>
    <row r="774" spans="1:47" s="26" customFormat="1" ht="39" customHeight="1" x14ac:dyDescent="0.25">
      <c r="A774" s="65" t="e">
        <f>VLOOKUP(D774,'Active-Bldg List ref'!$A:$E,4,FALSE)</f>
        <v>#N/A</v>
      </c>
      <c r="B774" s="65" t="e">
        <f>VLOOKUP(D774,'Active-Bldg List ref'!$A:$E,5,FALSE)</f>
        <v>#N/A</v>
      </c>
      <c r="C774" s="65" t="e">
        <f>VLOOKUP(D774,'Active-Bldg List ref'!$A:$B,2,FALSE)</f>
        <v>#N/A</v>
      </c>
      <c r="D774" s="65" t="e">
        <f>INDEX('Active-Bldg List ref'!$A:$A,MATCH(R774,'Active-Bldg List ref'!$C:$C,0))</f>
        <v>#N/A</v>
      </c>
      <c r="E774" s="65" t="e">
        <f>INDEX('Equip Group &amp; Type ref'!D:D,MATCH(U774,'Equip Group &amp; Type ref'!E:E,0))</f>
        <v>#N/A</v>
      </c>
      <c r="F774" s="66" t="e">
        <f>INDEX('Equip Group &amp; Type ref'!F:F,MATCH(V774,'Equip Group &amp; Type ref'!G:G,0))</f>
        <v>#N/A</v>
      </c>
      <c r="G774" s="83"/>
      <c r="H774" s="69" t="e">
        <f>INDEX('Equip Group &amp; Type ref'!$F:$H,MATCH(F774,'Equip Group &amp; Type ref'!$F:$F,0),MATCH(A774,'Equip Group &amp; Type ref'!$2:$2,0))</f>
        <v>#N/A</v>
      </c>
      <c r="I774" s="70" t="e">
        <f>VLOOKUP(F774,'Equip Group &amp; Type ref'!F:H,6,FALSE)</f>
        <v>#N/A</v>
      </c>
      <c r="J774" s="71" t="e">
        <f>CONCATENATE(D774,":",VLOOKUP(F774,'Equip Group &amp; Type ref'!F:G,2,FALSE),":",$W774)</f>
        <v>#N/A</v>
      </c>
      <c r="K774" s="84" t="e">
        <f t="shared" si="26"/>
        <v>#N/A</v>
      </c>
      <c r="L774" s="70" t="e">
        <f>INDEX('MFR_List ref'!$A:$A,MATCH($Z774,'MFR_List ref'!$B:$B,0))</f>
        <v>#N/A</v>
      </c>
      <c r="M774" s="76" t="e">
        <f t="shared" si="27"/>
        <v>#N/A</v>
      </c>
      <c r="N774" s="78"/>
      <c r="O774" s="85"/>
      <c r="P774" s="86"/>
      <c r="Q774" s="74"/>
      <c r="R774" s="35"/>
      <c r="S774" s="36"/>
      <c r="T774" s="98"/>
      <c r="U774" s="37"/>
      <c r="V774" s="37"/>
      <c r="W774" s="38"/>
      <c r="X774" s="38"/>
      <c r="Y774" s="38"/>
      <c r="Z774" s="35"/>
      <c r="AA774" s="40"/>
      <c r="AB774" s="41"/>
      <c r="AC774" s="42"/>
      <c r="AD774" s="34"/>
      <c r="AE774" s="39"/>
      <c r="AF774" s="39"/>
      <c r="AG774" s="39"/>
      <c r="AH774" s="34"/>
      <c r="AI774" s="39"/>
      <c r="AJ774" s="39"/>
      <c r="AK774" s="43"/>
      <c r="AL774" s="38"/>
      <c r="AM774" s="40"/>
      <c r="AN774" s="40"/>
      <c r="AO774" s="40"/>
      <c r="AP774" s="40"/>
      <c r="AQ774" s="39"/>
      <c r="AR774" s="39"/>
      <c r="AS774" s="39"/>
      <c r="AT774" s="39"/>
      <c r="AU774" s="39"/>
    </row>
    <row r="775" spans="1:47" s="26" customFormat="1" ht="39" customHeight="1" x14ac:dyDescent="0.25">
      <c r="A775" s="65" t="e">
        <f>VLOOKUP(D775,'Active-Bldg List ref'!$A:$E,4,FALSE)</f>
        <v>#N/A</v>
      </c>
      <c r="B775" s="65" t="e">
        <f>VLOOKUP(D775,'Active-Bldg List ref'!$A:$E,5,FALSE)</f>
        <v>#N/A</v>
      </c>
      <c r="C775" s="65" t="e">
        <f>VLOOKUP(D775,'Active-Bldg List ref'!$A:$B,2,FALSE)</f>
        <v>#N/A</v>
      </c>
      <c r="D775" s="65" t="e">
        <f>INDEX('Active-Bldg List ref'!$A:$A,MATCH(R775,'Active-Bldg List ref'!$C:$C,0))</f>
        <v>#N/A</v>
      </c>
      <c r="E775" s="65" t="e">
        <f>INDEX('Equip Group &amp; Type ref'!D:D,MATCH(U775,'Equip Group &amp; Type ref'!E:E,0))</f>
        <v>#N/A</v>
      </c>
      <c r="F775" s="66" t="e">
        <f>INDEX('Equip Group &amp; Type ref'!F:F,MATCH(V775,'Equip Group &amp; Type ref'!G:G,0))</f>
        <v>#N/A</v>
      </c>
      <c r="G775" s="83"/>
      <c r="H775" s="69" t="e">
        <f>INDEX('Equip Group &amp; Type ref'!$F:$H,MATCH(F775,'Equip Group &amp; Type ref'!$F:$F,0),MATCH(A775,'Equip Group &amp; Type ref'!$2:$2,0))</f>
        <v>#N/A</v>
      </c>
      <c r="I775" s="70" t="e">
        <f>VLOOKUP(F775,'Equip Group &amp; Type ref'!F:H,6,FALSE)</f>
        <v>#N/A</v>
      </c>
      <c r="J775" s="71" t="e">
        <f>CONCATENATE(D775,":",VLOOKUP(F775,'Equip Group &amp; Type ref'!F:G,2,FALSE),":",$W775)</f>
        <v>#N/A</v>
      </c>
      <c r="K775" s="84" t="e">
        <f t="shared" si="26"/>
        <v>#N/A</v>
      </c>
      <c r="L775" s="70" t="e">
        <f>INDEX('MFR_List ref'!$A:$A,MATCH($Z775,'MFR_List ref'!$B:$B,0))</f>
        <v>#N/A</v>
      </c>
      <c r="M775" s="76" t="e">
        <f t="shared" si="27"/>
        <v>#N/A</v>
      </c>
      <c r="N775" s="78"/>
      <c r="O775" s="85"/>
      <c r="P775" s="86"/>
      <c r="Q775" s="74"/>
      <c r="R775" s="35"/>
      <c r="S775" s="36"/>
      <c r="T775" s="98"/>
      <c r="U775" s="37"/>
      <c r="V775" s="37"/>
      <c r="W775" s="38"/>
      <c r="X775" s="38"/>
      <c r="Y775" s="38"/>
      <c r="Z775" s="35"/>
      <c r="AA775" s="40"/>
      <c r="AB775" s="41"/>
      <c r="AC775" s="42"/>
      <c r="AD775" s="34"/>
      <c r="AE775" s="39"/>
      <c r="AF775" s="39"/>
      <c r="AG775" s="39"/>
      <c r="AH775" s="34"/>
      <c r="AI775" s="39"/>
      <c r="AJ775" s="39"/>
      <c r="AK775" s="43"/>
      <c r="AL775" s="38"/>
      <c r="AM775" s="40"/>
      <c r="AN775" s="40"/>
      <c r="AO775" s="40"/>
      <c r="AP775" s="40"/>
      <c r="AQ775" s="39"/>
      <c r="AR775" s="39"/>
      <c r="AS775" s="39"/>
      <c r="AT775" s="39"/>
      <c r="AU775" s="39"/>
    </row>
    <row r="776" spans="1:47" s="26" customFormat="1" ht="39" customHeight="1" x14ac:dyDescent="0.25">
      <c r="A776" s="65" t="e">
        <f>VLOOKUP(D776,'Active-Bldg List ref'!$A:$E,4,FALSE)</f>
        <v>#N/A</v>
      </c>
      <c r="B776" s="65" t="e">
        <f>VLOOKUP(D776,'Active-Bldg List ref'!$A:$E,5,FALSE)</f>
        <v>#N/A</v>
      </c>
      <c r="C776" s="65" t="e">
        <f>VLOOKUP(D776,'Active-Bldg List ref'!$A:$B,2,FALSE)</f>
        <v>#N/A</v>
      </c>
      <c r="D776" s="65" t="e">
        <f>INDEX('Active-Bldg List ref'!$A:$A,MATCH(R776,'Active-Bldg List ref'!$C:$C,0))</f>
        <v>#N/A</v>
      </c>
      <c r="E776" s="65" t="e">
        <f>INDEX('Equip Group &amp; Type ref'!D:D,MATCH(U776,'Equip Group &amp; Type ref'!E:E,0))</f>
        <v>#N/A</v>
      </c>
      <c r="F776" s="66" t="e">
        <f>INDEX('Equip Group &amp; Type ref'!F:F,MATCH(V776,'Equip Group &amp; Type ref'!G:G,0))</f>
        <v>#N/A</v>
      </c>
      <c r="G776" s="83"/>
      <c r="H776" s="69" t="e">
        <f>INDEX('Equip Group &amp; Type ref'!$F:$H,MATCH(F776,'Equip Group &amp; Type ref'!$F:$F,0),MATCH(A776,'Equip Group &amp; Type ref'!$2:$2,0))</f>
        <v>#N/A</v>
      </c>
      <c r="I776" s="70" t="e">
        <f>VLOOKUP(F776,'Equip Group &amp; Type ref'!F:H,6,FALSE)</f>
        <v>#N/A</v>
      </c>
      <c r="J776" s="71" t="e">
        <f>CONCATENATE(D776,":",VLOOKUP(F776,'Equip Group &amp; Type ref'!F:G,2,FALSE),":",$W776)</f>
        <v>#N/A</v>
      </c>
      <c r="K776" s="84" t="e">
        <f t="shared" si="26"/>
        <v>#N/A</v>
      </c>
      <c r="L776" s="70" t="e">
        <f>INDEX('MFR_List ref'!$A:$A,MATCH($Z776,'MFR_List ref'!$B:$B,0))</f>
        <v>#N/A</v>
      </c>
      <c r="M776" s="76" t="e">
        <f t="shared" si="27"/>
        <v>#N/A</v>
      </c>
      <c r="N776" s="78"/>
      <c r="O776" s="85"/>
      <c r="P776" s="86"/>
      <c r="Q776" s="74"/>
      <c r="R776" s="35"/>
      <c r="S776" s="36"/>
      <c r="T776" s="98"/>
      <c r="U776" s="37"/>
      <c r="V776" s="37"/>
      <c r="W776" s="38"/>
      <c r="X776" s="38"/>
      <c r="Y776" s="38"/>
      <c r="Z776" s="35"/>
      <c r="AA776" s="40"/>
      <c r="AB776" s="41"/>
      <c r="AC776" s="42"/>
      <c r="AD776" s="34"/>
      <c r="AE776" s="39"/>
      <c r="AF776" s="39"/>
      <c r="AG776" s="39"/>
      <c r="AH776" s="34"/>
      <c r="AI776" s="39"/>
      <c r="AJ776" s="39"/>
      <c r="AK776" s="43"/>
      <c r="AL776" s="38"/>
      <c r="AM776" s="40"/>
      <c r="AN776" s="40"/>
      <c r="AO776" s="40"/>
      <c r="AP776" s="40"/>
      <c r="AQ776" s="39"/>
      <c r="AR776" s="39"/>
      <c r="AS776" s="39"/>
      <c r="AT776" s="39"/>
      <c r="AU776" s="39"/>
    </row>
    <row r="777" spans="1:47" s="26" customFormat="1" ht="39" customHeight="1" x14ac:dyDescent="0.25">
      <c r="A777" s="65" t="e">
        <f>VLOOKUP(D777,'Active-Bldg List ref'!$A:$E,4,FALSE)</f>
        <v>#N/A</v>
      </c>
      <c r="B777" s="65" t="e">
        <f>VLOOKUP(D777,'Active-Bldg List ref'!$A:$E,5,FALSE)</f>
        <v>#N/A</v>
      </c>
      <c r="C777" s="65" t="e">
        <f>VLOOKUP(D777,'Active-Bldg List ref'!$A:$B,2,FALSE)</f>
        <v>#N/A</v>
      </c>
      <c r="D777" s="65" t="e">
        <f>INDEX('Active-Bldg List ref'!$A:$A,MATCH(R777,'Active-Bldg List ref'!$C:$C,0))</f>
        <v>#N/A</v>
      </c>
      <c r="E777" s="65" t="e">
        <f>INDEX('Equip Group &amp; Type ref'!D:D,MATCH(U777,'Equip Group &amp; Type ref'!E:E,0))</f>
        <v>#N/A</v>
      </c>
      <c r="F777" s="66" t="e">
        <f>INDEX('Equip Group &amp; Type ref'!F:F,MATCH(V777,'Equip Group &amp; Type ref'!G:G,0))</f>
        <v>#N/A</v>
      </c>
      <c r="G777" s="83"/>
      <c r="H777" s="69" t="e">
        <f>INDEX('Equip Group &amp; Type ref'!$F:$H,MATCH(F777,'Equip Group &amp; Type ref'!$F:$F,0),MATCH(A777,'Equip Group &amp; Type ref'!$2:$2,0))</f>
        <v>#N/A</v>
      </c>
      <c r="I777" s="70" t="e">
        <f>VLOOKUP(F777,'Equip Group &amp; Type ref'!F:H,6,FALSE)</f>
        <v>#N/A</v>
      </c>
      <c r="J777" s="71" t="e">
        <f>CONCATENATE(D777,":",VLOOKUP(F777,'Equip Group &amp; Type ref'!F:G,2,FALSE),":",$W777)</f>
        <v>#N/A</v>
      </c>
      <c r="K777" s="84" t="e">
        <f t="shared" si="26"/>
        <v>#N/A</v>
      </c>
      <c r="L777" s="70" t="e">
        <f>INDEX('MFR_List ref'!$A:$A,MATCH($Z777,'MFR_List ref'!$B:$B,0))</f>
        <v>#N/A</v>
      </c>
      <c r="M777" s="76" t="e">
        <f t="shared" si="27"/>
        <v>#N/A</v>
      </c>
      <c r="N777" s="78"/>
      <c r="O777" s="85"/>
      <c r="P777" s="86"/>
      <c r="Q777" s="74"/>
      <c r="R777" s="35"/>
      <c r="S777" s="36"/>
      <c r="T777" s="98"/>
      <c r="U777" s="37"/>
      <c r="V777" s="37"/>
      <c r="W777" s="38"/>
      <c r="X777" s="38"/>
      <c r="Y777" s="38"/>
      <c r="Z777" s="35"/>
      <c r="AA777" s="40"/>
      <c r="AB777" s="41"/>
      <c r="AC777" s="42"/>
      <c r="AD777" s="34"/>
      <c r="AE777" s="39"/>
      <c r="AF777" s="39"/>
      <c r="AG777" s="39"/>
      <c r="AH777" s="34"/>
      <c r="AI777" s="39"/>
      <c r="AJ777" s="39"/>
      <c r="AK777" s="43"/>
      <c r="AL777" s="38"/>
      <c r="AM777" s="40"/>
      <c r="AN777" s="40"/>
      <c r="AO777" s="40"/>
      <c r="AP777" s="40"/>
      <c r="AQ777" s="39"/>
      <c r="AR777" s="39"/>
      <c r="AS777" s="39"/>
      <c r="AT777" s="39"/>
      <c r="AU777" s="39"/>
    </row>
    <row r="778" spans="1:47" s="26" customFormat="1" ht="39" customHeight="1" x14ac:dyDescent="0.25">
      <c r="A778" s="65" t="e">
        <f>VLOOKUP(D778,'Active-Bldg List ref'!$A:$E,4,FALSE)</f>
        <v>#N/A</v>
      </c>
      <c r="B778" s="65" t="e">
        <f>VLOOKUP(D778,'Active-Bldg List ref'!$A:$E,5,FALSE)</f>
        <v>#N/A</v>
      </c>
      <c r="C778" s="65" t="e">
        <f>VLOOKUP(D778,'Active-Bldg List ref'!$A:$B,2,FALSE)</f>
        <v>#N/A</v>
      </c>
      <c r="D778" s="65" t="e">
        <f>INDEX('Active-Bldg List ref'!$A:$A,MATCH(R778,'Active-Bldg List ref'!$C:$C,0))</f>
        <v>#N/A</v>
      </c>
      <c r="E778" s="65" t="e">
        <f>INDEX('Equip Group &amp; Type ref'!D:D,MATCH(U778,'Equip Group &amp; Type ref'!E:E,0))</f>
        <v>#N/A</v>
      </c>
      <c r="F778" s="66" t="e">
        <f>INDEX('Equip Group &amp; Type ref'!F:F,MATCH(V778,'Equip Group &amp; Type ref'!G:G,0))</f>
        <v>#N/A</v>
      </c>
      <c r="G778" s="83"/>
      <c r="H778" s="69" t="e">
        <f>INDEX('Equip Group &amp; Type ref'!$F:$H,MATCH(F778,'Equip Group &amp; Type ref'!$F:$F,0),MATCH(A778,'Equip Group &amp; Type ref'!$2:$2,0))</f>
        <v>#N/A</v>
      </c>
      <c r="I778" s="70" t="e">
        <f>VLOOKUP(F778,'Equip Group &amp; Type ref'!F:H,6,FALSE)</f>
        <v>#N/A</v>
      </c>
      <c r="J778" s="71" t="e">
        <f>CONCATENATE(D778,":",VLOOKUP(F778,'Equip Group &amp; Type ref'!F:G,2,FALSE),":",$W778)</f>
        <v>#N/A</v>
      </c>
      <c r="K778" s="84" t="e">
        <f t="shared" si="26"/>
        <v>#N/A</v>
      </c>
      <c r="L778" s="70" t="e">
        <f>INDEX('MFR_List ref'!$A:$A,MATCH($Z778,'MFR_List ref'!$B:$B,0))</f>
        <v>#N/A</v>
      </c>
      <c r="M778" s="76" t="e">
        <f t="shared" si="27"/>
        <v>#N/A</v>
      </c>
      <c r="N778" s="78"/>
      <c r="O778" s="85"/>
      <c r="P778" s="86"/>
      <c r="Q778" s="74"/>
      <c r="R778" s="35"/>
      <c r="S778" s="36"/>
      <c r="T778" s="98"/>
      <c r="U778" s="37"/>
      <c r="V778" s="37"/>
      <c r="W778" s="38"/>
      <c r="X778" s="38"/>
      <c r="Y778" s="38"/>
      <c r="Z778" s="35"/>
      <c r="AA778" s="40"/>
      <c r="AB778" s="41"/>
      <c r="AC778" s="42"/>
      <c r="AD778" s="34"/>
      <c r="AE778" s="39"/>
      <c r="AF778" s="39"/>
      <c r="AG778" s="39"/>
      <c r="AH778" s="34"/>
      <c r="AI778" s="39"/>
      <c r="AJ778" s="39"/>
      <c r="AK778" s="43"/>
      <c r="AL778" s="38"/>
      <c r="AM778" s="40"/>
      <c r="AN778" s="40"/>
      <c r="AO778" s="40"/>
      <c r="AP778" s="40"/>
      <c r="AQ778" s="39"/>
      <c r="AR778" s="39"/>
      <c r="AS778" s="39"/>
      <c r="AT778" s="39"/>
      <c r="AU778" s="39"/>
    </row>
    <row r="779" spans="1:47" s="26" customFormat="1" ht="39" customHeight="1" x14ac:dyDescent="0.25">
      <c r="A779" s="65" t="e">
        <f>VLOOKUP(D779,'Active-Bldg List ref'!$A:$E,4,FALSE)</f>
        <v>#N/A</v>
      </c>
      <c r="B779" s="65" t="e">
        <f>VLOOKUP(D779,'Active-Bldg List ref'!$A:$E,5,FALSE)</f>
        <v>#N/A</v>
      </c>
      <c r="C779" s="65" t="e">
        <f>VLOOKUP(D779,'Active-Bldg List ref'!$A:$B,2,FALSE)</f>
        <v>#N/A</v>
      </c>
      <c r="D779" s="65" t="e">
        <f>INDEX('Active-Bldg List ref'!$A:$A,MATCH(R779,'Active-Bldg List ref'!$C:$C,0))</f>
        <v>#N/A</v>
      </c>
      <c r="E779" s="65" t="e">
        <f>INDEX('Equip Group &amp; Type ref'!D:D,MATCH(U779,'Equip Group &amp; Type ref'!E:E,0))</f>
        <v>#N/A</v>
      </c>
      <c r="F779" s="66" t="e">
        <f>INDEX('Equip Group &amp; Type ref'!F:F,MATCH(V779,'Equip Group &amp; Type ref'!G:G,0))</f>
        <v>#N/A</v>
      </c>
      <c r="G779" s="83"/>
      <c r="H779" s="69" t="e">
        <f>INDEX('Equip Group &amp; Type ref'!$F:$H,MATCH(F779,'Equip Group &amp; Type ref'!$F:$F,0),MATCH(A779,'Equip Group &amp; Type ref'!$2:$2,0))</f>
        <v>#N/A</v>
      </c>
      <c r="I779" s="70" t="e">
        <f>VLOOKUP(F779,'Equip Group &amp; Type ref'!F:H,6,FALSE)</f>
        <v>#N/A</v>
      </c>
      <c r="J779" s="71" t="e">
        <f>CONCATENATE(D779,":",VLOOKUP(F779,'Equip Group &amp; Type ref'!F:G,2,FALSE),":",$W779)</f>
        <v>#N/A</v>
      </c>
      <c r="K779" s="84" t="e">
        <f t="shared" si="26"/>
        <v>#N/A</v>
      </c>
      <c r="L779" s="70" t="e">
        <f>INDEX('MFR_List ref'!$A:$A,MATCH($Z779,'MFR_List ref'!$B:$B,0))</f>
        <v>#N/A</v>
      </c>
      <c r="M779" s="76" t="e">
        <f t="shared" si="27"/>
        <v>#N/A</v>
      </c>
      <c r="N779" s="78"/>
      <c r="O779" s="85"/>
      <c r="P779" s="86"/>
      <c r="Q779" s="74"/>
      <c r="R779" s="35"/>
      <c r="S779" s="36"/>
      <c r="T779" s="98"/>
      <c r="U779" s="37"/>
      <c r="V779" s="37"/>
      <c r="W779" s="38"/>
      <c r="X779" s="38"/>
      <c r="Y779" s="38"/>
      <c r="Z779" s="35"/>
      <c r="AA779" s="40"/>
      <c r="AB779" s="41"/>
      <c r="AC779" s="42"/>
      <c r="AD779" s="34"/>
      <c r="AE779" s="39"/>
      <c r="AF779" s="39"/>
      <c r="AG779" s="39"/>
      <c r="AH779" s="34"/>
      <c r="AI779" s="39"/>
      <c r="AJ779" s="39"/>
      <c r="AK779" s="43"/>
      <c r="AL779" s="38"/>
      <c r="AM779" s="40"/>
      <c r="AN779" s="40"/>
      <c r="AO779" s="40"/>
      <c r="AP779" s="40"/>
      <c r="AQ779" s="39"/>
      <c r="AR779" s="39"/>
      <c r="AS779" s="39"/>
      <c r="AT779" s="39"/>
      <c r="AU779" s="39"/>
    </row>
    <row r="780" spans="1:47" s="26" customFormat="1" ht="39" customHeight="1" x14ac:dyDescent="0.25">
      <c r="A780" s="65" t="e">
        <f>VLOOKUP(D780,'Active-Bldg List ref'!$A:$E,4,FALSE)</f>
        <v>#N/A</v>
      </c>
      <c r="B780" s="65" t="e">
        <f>VLOOKUP(D780,'Active-Bldg List ref'!$A:$E,5,FALSE)</f>
        <v>#N/A</v>
      </c>
      <c r="C780" s="65" t="e">
        <f>VLOOKUP(D780,'Active-Bldg List ref'!$A:$B,2,FALSE)</f>
        <v>#N/A</v>
      </c>
      <c r="D780" s="65" t="e">
        <f>INDEX('Active-Bldg List ref'!$A:$A,MATCH(R780,'Active-Bldg List ref'!$C:$C,0))</f>
        <v>#N/A</v>
      </c>
      <c r="E780" s="65" t="e">
        <f>INDEX('Equip Group &amp; Type ref'!D:D,MATCH(U780,'Equip Group &amp; Type ref'!E:E,0))</f>
        <v>#N/A</v>
      </c>
      <c r="F780" s="66" t="e">
        <f>INDEX('Equip Group &amp; Type ref'!F:F,MATCH(V780,'Equip Group &amp; Type ref'!G:G,0))</f>
        <v>#N/A</v>
      </c>
      <c r="G780" s="83"/>
      <c r="H780" s="69" t="e">
        <f>INDEX('Equip Group &amp; Type ref'!$F:$H,MATCH(F780,'Equip Group &amp; Type ref'!$F:$F,0),MATCH(A780,'Equip Group &amp; Type ref'!$2:$2,0))</f>
        <v>#N/A</v>
      </c>
      <c r="I780" s="70" t="e">
        <f>VLOOKUP(F780,'Equip Group &amp; Type ref'!F:H,6,FALSE)</f>
        <v>#N/A</v>
      </c>
      <c r="J780" s="71" t="e">
        <f>CONCATENATE(D780,":",VLOOKUP(F780,'Equip Group &amp; Type ref'!F:G,2,FALSE),":",$W780)</f>
        <v>#N/A</v>
      </c>
      <c r="K780" s="84" t="e">
        <f t="shared" si="26"/>
        <v>#N/A</v>
      </c>
      <c r="L780" s="70" t="e">
        <f>INDEX('MFR_List ref'!$A:$A,MATCH($Z780,'MFR_List ref'!$B:$B,0))</f>
        <v>#N/A</v>
      </c>
      <c r="M780" s="76" t="e">
        <f t="shared" si="27"/>
        <v>#N/A</v>
      </c>
      <c r="N780" s="78"/>
      <c r="O780" s="85"/>
      <c r="P780" s="86"/>
      <c r="Q780" s="74"/>
      <c r="R780" s="35"/>
      <c r="S780" s="36"/>
      <c r="T780" s="98"/>
      <c r="U780" s="37"/>
      <c r="V780" s="37"/>
      <c r="W780" s="38"/>
      <c r="X780" s="38"/>
      <c r="Y780" s="38"/>
      <c r="Z780" s="35"/>
      <c r="AA780" s="40"/>
      <c r="AB780" s="41"/>
      <c r="AC780" s="42"/>
      <c r="AD780" s="34"/>
      <c r="AE780" s="39"/>
      <c r="AF780" s="39"/>
      <c r="AG780" s="39"/>
      <c r="AH780" s="34"/>
      <c r="AI780" s="39"/>
      <c r="AJ780" s="39"/>
      <c r="AK780" s="43"/>
      <c r="AL780" s="38"/>
      <c r="AM780" s="40"/>
      <c r="AN780" s="40"/>
      <c r="AO780" s="40"/>
      <c r="AP780" s="40"/>
      <c r="AQ780" s="39"/>
      <c r="AR780" s="39"/>
      <c r="AS780" s="39"/>
      <c r="AT780" s="39"/>
      <c r="AU780" s="39"/>
    </row>
    <row r="781" spans="1:47" s="26" customFormat="1" ht="39" customHeight="1" x14ac:dyDescent="0.25">
      <c r="A781" s="65" t="e">
        <f>VLOOKUP(D781,'Active-Bldg List ref'!$A:$E,4,FALSE)</f>
        <v>#N/A</v>
      </c>
      <c r="B781" s="65" t="e">
        <f>VLOOKUP(D781,'Active-Bldg List ref'!$A:$E,5,FALSE)</f>
        <v>#N/A</v>
      </c>
      <c r="C781" s="65" t="e">
        <f>VLOOKUP(D781,'Active-Bldg List ref'!$A:$B,2,FALSE)</f>
        <v>#N/A</v>
      </c>
      <c r="D781" s="65" t="e">
        <f>INDEX('Active-Bldg List ref'!$A:$A,MATCH(R781,'Active-Bldg List ref'!$C:$C,0))</f>
        <v>#N/A</v>
      </c>
      <c r="E781" s="65" t="e">
        <f>INDEX('Equip Group &amp; Type ref'!D:D,MATCH(U781,'Equip Group &amp; Type ref'!E:E,0))</f>
        <v>#N/A</v>
      </c>
      <c r="F781" s="66" t="e">
        <f>INDEX('Equip Group &amp; Type ref'!F:F,MATCH(V781,'Equip Group &amp; Type ref'!G:G,0))</f>
        <v>#N/A</v>
      </c>
      <c r="G781" s="83"/>
      <c r="H781" s="69" t="e">
        <f>INDEX('Equip Group &amp; Type ref'!$F:$H,MATCH(F781,'Equip Group &amp; Type ref'!$F:$F,0),MATCH(A781,'Equip Group &amp; Type ref'!$2:$2,0))</f>
        <v>#N/A</v>
      </c>
      <c r="I781" s="70" t="e">
        <f>VLOOKUP(F781,'Equip Group &amp; Type ref'!F:H,6,FALSE)</f>
        <v>#N/A</v>
      </c>
      <c r="J781" s="71" t="e">
        <f>CONCATENATE(D781,":",VLOOKUP(F781,'Equip Group &amp; Type ref'!F:G,2,FALSE),":",$W781)</f>
        <v>#N/A</v>
      </c>
      <c r="K781" s="84" t="e">
        <f t="shared" si="26"/>
        <v>#N/A</v>
      </c>
      <c r="L781" s="70" t="e">
        <f>INDEX('MFR_List ref'!$A:$A,MATCH($Z781,'MFR_List ref'!$B:$B,0))</f>
        <v>#N/A</v>
      </c>
      <c r="M781" s="76" t="e">
        <f t="shared" si="27"/>
        <v>#N/A</v>
      </c>
      <c r="N781" s="78"/>
      <c r="O781" s="85"/>
      <c r="P781" s="86"/>
      <c r="Q781" s="74"/>
      <c r="R781" s="35"/>
      <c r="S781" s="36"/>
      <c r="T781" s="98"/>
      <c r="U781" s="37"/>
      <c r="V781" s="37"/>
      <c r="W781" s="38"/>
      <c r="X781" s="38"/>
      <c r="Y781" s="38"/>
      <c r="Z781" s="35"/>
      <c r="AA781" s="40"/>
      <c r="AB781" s="41"/>
      <c r="AC781" s="42"/>
      <c r="AD781" s="34"/>
      <c r="AE781" s="39"/>
      <c r="AF781" s="39"/>
      <c r="AG781" s="39"/>
      <c r="AH781" s="34"/>
      <c r="AI781" s="39"/>
      <c r="AJ781" s="39"/>
      <c r="AK781" s="43"/>
      <c r="AL781" s="38"/>
      <c r="AM781" s="40"/>
      <c r="AN781" s="40"/>
      <c r="AO781" s="40"/>
      <c r="AP781" s="40"/>
      <c r="AQ781" s="39"/>
      <c r="AR781" s="39"/>
      <c r="AS781" s="39"/>
      <c r="AT781" s="39"/>
      <c r="AU781" s="39"/>
    </row>
    <row r="782" spans="1:47" s="26" customFormat="1" ht="39" customHeight="1" x14ac:dyDescent="0.25">
      <c r="A782" s="65" t="e">
        <f>VLOOKUP(D782,'Active-Bldg List ref'!$A:$E,4,FALSE)</f>
        <v>#N/A</v>
      </c>
      <c r="B782" s="65" t="e">
        <f>VLOOKUP(D782,'Active-Bldg List ref'!$A:$E,5,FALSE)</f>
        <v>#N/A</v>
      </c>
      <c r="C782" s="65" t="e">
        <f>VLOOKUP(D782,'Active-Bldg List ref'!$A:$B,2,FALSE)</f>
        <v>#N/A</v>
      </c>
      <c r="D782" s="65" t="e">
        <f>INDEX('Active-Bldg List ref'!$A:$A,MATCH(R782,'Active-Bldg List ref'!$C:$C,0))</f>
        <v>#N/A</v>
      </c>
      <c r="E782" s="65" t="e">
        <f>INDEX('Equip Group &amp; Type ref'!D:D,MATCH(U782,'Equip Group &amp; Type ref'!E:E,0))</f>
        <v>#N/A</v>
      </c>
      <c r="F782" s="66" t="e">
        <f>INDEX('Equip Group &amp; Type ref'!F:F,MATCH(V782,'Equip Group &amp; Type ref'!G:G,0))</f>
        <v>#N/A</v>
      </c>
      <c r="G782" s="83"/>
      <c r="H782" s="69" t="e">
        <f>INDEX('Equip Group &amp; Type ref'!$F:$H,MATCH(F782,'Equip Group &amp; Type ref'!$F:$F,0),MATCH(A782,'Equip Group &amp; Type ref'!$2:$2,0))</f>
        <v>#N/A</v>
      </c>
      <c r="I782" s="70" t="e">
        <f>VLOOKUP(F782,'Equip Group &amp; Type ref'!F:H,6,FALSE)</f>
        <v>#N/A</v>
      </c>
      <c r="J782" s="71" t="e">
        <f>CONCATENATE(D782,":",VLOOKUP(F782,'Equip Group &amp; Type ref'!F:G,2,FALSE),":",$W782)</f>
        <v>#N/A</v>
      </c>
      <c r="K782" s="84" t="e">
        <f t="shared" si="26"/>
        <v>#N/A</v>
      </c>
      <c r="L782" s="70" t="e">
        <f>INDEX('MFR_List ref'!$A:$A,MATCH($Z782,'MFR_List ref'!$B:$B,0))</f>
        <v>#N/A</v>
      </c>
      <c r="M782" s="76" t="e">
        <f t="shared" si="27"/>
        <v>#N/A</v>
      </c>
      <c r="N782" s="78"/>
      <c r="O782" s="85"/>
      <c r="P782" s="86"/>
      <c r="Q782" s="74"/>
      <c r="R782" s="35"/>
      <c r="S782" s="36"/>
      <c r="T782" s="98"/>
      <c r="U782" s="37"/>
      <c r="V782" s="37"/>
      <c r="W782" s="38"/>
      <c r="X782" s="38"/>
      <c r="Y782" s="38"/>
      <c r="Z782" s="35"/>
      <c r="AA782" s="40"/>
      <c r="AB782" s="41"/>
      <c r="AC782" s="42"/>
      <c r="AD782" s="34"/>
      <c r="AE782" s="39"/>
      <c r="AF782" s="39"/>
      <c r="AG782" s="39"/>
      <c r="AH782" s="34"/>
      <c r="AI782" s="39"/>
      <c r="AJ782" s="39"/>
      <c r="AK782" s="43"/>
      <c r="AL782" s="38"/>
      <c r="AM782" s="40"/>
      <c r="AN782" s="40"/>
      <c r="AO782" s="40"/>
      <c r="AP782" s="40"/>
      <c r="AQ782" s="39"/>
      <c r="AR782" s="39"/>
      <c r="AS782" s="39"/>
      <c r="AT782" s="39"/>
      <c r="AU782" s="39"/>
    </row>
    <row r="783" spans="1:47" s="26" customFormat="1" ht="39" customHeight="1" x14ac:dyDescent="0.25">
      <c r="A783" s="65" t="e">
        <f>VLOOKUP(D783,'Active-Bldg List ref'!$A:$E,4,FALSE)</f>
        <v>#N/A</v>
      </c>
      <c r="B783" s="65" t="e">
        <f>VLOOKUP(D783,'Active-Bldg List ref'!$A:$E,5,FALSE)</f>
        <v>#N/A</v>
      </c>
      <c r="C783" s="65" t="e">
        <f>VLOOKUP(D783,'Active-Bldg List ref'!$A:$B,2,FALSE)</f>
        <v>#N/A</v>
      </c>
      <c r="D783" s="65" t="e">
        <f>INDEX('Active-Bldg List ref'!$A:$A,MATCH(R783,'Active-Bldg List ref'!$C:$C,0))</f>
        <v>#N/A</v>
      </c>
      <c r="E783" s="65" t="e">
        <f>INDEX('Equip Group &amp; Type ref'!D:D,MATCH(U783,'Equip Group &amp; Type ref'!E:E,0))</f>
        <v>#N/A</v>
      </c>
      <c r="F783" s="66" t="e">
        <f>INDEX('Equip Group &amp; Type ref'!F:F,MATCH(V783,'Equip Group &amp; Type ref'!G:G,0))</f>
        <v>#N/A</v>
      </c>
      <c r="G783" s="83"/>
      <c r="H783" s="69" t="e">
        <f>INDEX('Equip Group &amp; Type ref'!$F:$H,MATCH(F783,'Equip Group &amp; Type ref'!$F:$F,0),MATCH(A783,'Equip Group &amp; Type ref'!$2:$2,0))</f>
        <v>#N/A</v>
      </c>
      <c r="I783" s="70" t="e">
        <f>VLOOKUP(F783,'Equip Group &amp; Type ref'!F:H,6,FALSE)</f>
        <v>#N/A</v>
      </c>
      <c r="J783" s="71" t="e">
        <f>CONCATENATE(D783,":",VLOOKUP(F783,'Equip Group &amp; Type ref'!F:G,2,FALSE),":",$W783)</f>
        <v>#N/A</v>
      </c>
      <c r="K783" s="84" t="e">
        <f t="shared" si="26"/>
        <v>#N/A</v>
      </c>
      <c r="L783" s="70" t="e">
        <f>INDEX('MFR_List ref'!$A:$A,MATCH($Z783,'MFR_List ref'!$B:$B,0))</f>
        <v>#N/A</v>
      </c>
      <c r="M783" s="76" t="e">
        <f t="shared" si="27"/>
        <v>#N/A</v>
      </c>
      <c r="N783" s="78"/>
      <c r="O783" s="85"/>
      <c r="P783" s="86"/>
      <c r="Q783" s="74"/>
      <c r="R783" s="35"/>
      <c r="S783" s="36"/>
      <c r="T783" s="98"/>
      <c r="U783" s="37"/>
      <c r="V783" s="37"/>
      <c r="W783" s="38"/>
      <c r="X783" s="38"/>
      <c r="Y783" s="38"/>
      <c r="Z783" s="35"/>
      <c r="AA783" s="40"/>
      <c r="AB783" s="41"/>
      <c r="AC783" s="42"/>
      <c r="AD783" s="34"/>
      <c r="AE783" s="39"/>
      <c r="AF783" s="39"/>
      <c r="AG783" s="39"/>
      <c r="AH783" s="34"/>
      <c r="AI783" s="39"/>
      <c r="AJ783" s="39"/>
      <c r="AK783" s="43"/>
      <c r="AL783" s="38"/>
      <c r="AM783" s="40"/>
      <c r="AN783" s="40"/>
      <c r="AO783" s="40"/>
      <c r="AP783" s="40"/>
      <c r="AQ783" s="39"/>
      <c r="AR783" s="39"/>
      <c r="AS783" s="39"/>
      <c r="AT783" s="39"/>
      <c r="AU783" s="39"/>
    </row>
    <row r="784" spans="1:47" s="26" customFormat="1" ht="39" customHeight="1" x14ac:dyDescent="0.25">
      <c r="A784" s="65" t="e">
        <f>VLOOKUP(D784,'Active-Bldg List ref'!$A:$E,4,FALSE)</f>
        <v>#N/A</v>
      </c>
      <c r="B784" s="65" t="e">
        <f>VLOOKUP(D784,'Active-Bldg List ref'!$A:$E,5,FALSE)</f>
        <v>#N/A</v>
      </c>
      <c r="C784" s="65" t="e">
        <f>VLOOKUP(D784,'Active-Bldg List ref'!$A:$B,2,FALSE)</f>
        <v>#N/A</v>
      </c>
      <c r="D784" s="65" t="e">
        <f>INDEX('Active-Bldg List ref'!$A:$A,MATCH(R784,'Active-Bldg List ref'!$C:$C,0))</f>
        <v>#N/A</v>
      </c>
      <c r="E784" s="65" t="e">
        <f>INDEX('Equip Group &amp; Type ref'!D:D,MATCH(U784,'Equip Group &amp; Type ref'!E:E,0))</f>
        <v>#N/A</v>
      </c>
      <c r="F784" s="66" t="e">
        <f>INDEX('Equip Group &amp; Type ref'!F:F,MATCH(V784,'Equip Group &amp; Type ref'!G:G,0))</f>
        <v>#N/A</v>
      </c>
      <c r="G784" s="83"/>
      <c r="H784" s="69" t="e">
        <f>INDEX('Equip Group &amp; Type ref'!$F:$H,MATCH(F784,'Equip Group &amp; Type ref'!$F:$F,0),MATCH(A784,'Equip Group &amp; Type ref'!$2:$2,0))</f>
        <v>#N/A</v>
      </c>
      <c r="I784" s="70" t="e">
        <f>VLOOKUP(F784,'Equip Group &amp; Type ref'!F:H,6,FALSE)</f>
        <v>#N/A</v>
      </c>
      <c r="J784" s="71" t="e">
        <f>CONCATENATE(D784,":",VLOOKUP(F784,'Equip Group &amp; Type ref'!F:G,2,FALSE),":",$W784)</f>
        <v>#N/A</v>
      </c>
      <c r="K784" s="84" t="e">
        <f t="shared" si="26"/>
        <v>#N/A</v>
      </c>
      <c r="L784" s="70" t="e">
        <f>INDEX('MFR_List ref'!$A:$A,MATCH($Z784,'MFR_List ref'!$B:$B,0))</f>
        <v>#N/A</v>
      </c>
      <c r="M784" s="76" t="e">
        <f t="shared" si="27"/>
        <v>#N/A</v>
      </c>
      <c r="N784" s="78"/>
      <c r="O784" s="85"/>
      <c r="P784" s="86"/>
      <c r="Q784" s="74"/>
      <c r="R784" s="35"/>
      <c r="S784" s="36"/>
      <c r="T784" s="98"/>
      <c r="U784" s="37"/>
      <c r="V784" s="37"/>
      <c r="W784" s="38"/>
      <c r="X784" s="38"/>
      <c r="Y784" s="38"/>
      <c r="Z784" s="35"/>
      <c r="AA784" s="40"/>
      <c r="AB784" s="41"/>
      <c r="AC784" s="42"/>
      <c r="AD784" s="34"/>
      <c r="AE784" s="39"/>
      <c r="AF784" s="39"/>
      <c r="AG784" s="39"/>
      <c r="AH784" s="34"/>
      <c r="AI784" s="39"/>
      <c r="AJ784" s="39"/>
      <c r="AK784" s="43"/>
      <c r="AL784" s="38"/>
      <c r="AM784" s="40"/>
      <c r="AN784" s="40"/>
      <c r="AO784" s="40"/>
      <c r="AP784" s="40"/>
      <c r="AQ784" s="39"/>
      <c r="AR784" s="39"/>
      <c r="AS784" s="39"/>
      <c r="AT784" s="39"/>
      <c r="AU784" s="39"/>
    </row>
    <row r="785" spans="1:47" s="26" customFormat="1" ht="39" customHeight="1" x14ac:dyDescent="0.25">
      <c r="A785" s="65" t="e">
        <f>VLOOKUP(D785,'Active-Bldg List ref'!$A:$E,4,FALSE)</f>
        <v>#N/A</v>
      </c>
      <c r="B785" s="65" t="e">
        <f>VLOOKUP(D785,'Active-Bldg List ref'!$A:$E,5,FALSE)</f>
        <v>#N/A</v>
      </c>
      <c r="C785" s="65" t="e">
        <f>VLOOKUP(D785,'Active-Bldg List ref'!$A:$B,2,FALSE)</f>
        <v>#N/A</v>
      </c>
      <c r="D785" s="65" t="e">
        <f>INDEX('Active-Bldg List ref'!$A:$A,MATCH(R785,'Active-Bldg List ref'!$C:$C,0))</f>
        <v>#N/A</v>
      </c>
      <c r="E785" s="65" t="e">
        <f>INDEX('Equip Group &amp; Type ref'!D:D,MATCH(U785,'Equip Group &amp; Type ref'!E:E,0))</f>
        <v>#N/A</v>
      </c>
      <c r="F785" s="66" t="e">
        <f>INDEX('Equip Group &amp; Type ref'!F:F,MATCH(V785,'Equip Group &amp; Type ref'!G:G,0))</f>
        <v>#N/A</v>
      </c>
      <c r="G785" s="83"/>
      <c r="H785" s="69" t="e">
        <f>INDEX('Equip Group &amp; Type ref'!$F:$H,MATCH(F785,'Equip Group &amp; Type ref'!$F:$F,0),MATCH(A785,'Equip Group &amp; Type ref'!$2:$2,0))</f>
        <v>#N/A</v>
      </c>
      <c r="I785" s="70" t="e">
        <f>VLOOKUP(F785,'Equip Group &amp; Type ref'!F:H,6,FALSE)</f>
        <v>#N/A</v>
      </c>
      <c r="J785" s="71" t="e">
        <f>CONCATENATE(D785,":",VLOOKUP(F785,'Equip Group &amp; Type ref'!F:G,2,FALSE),":",$W785)</f>
        <v>#N/A</v>
      </c>
      <c r="K785" s="84" t="e">
        <f t="shared" si="26"/>
        <v>#N/A</v>
      </c>
      <c r="L785" s="70" t="e">
        <f>INDEX('MFR_List ref'!$A:$A,MATCH($Z785,'MFR_List ref'!$B:$B,0))</f>
        <v>#N/A</v>
      </c>
      <c r="M785" s="76" t="e">
        <f t="shared" si="27"/>
        <v>#N/A</v>
      </c>
      <c r="N785" s="78"/>
      <c r="O785" s="85"/>
      <c r="P785" s="86"/>
      <c r="Q785" s="74"/>
      <c r="R785" s="35"/>
      <c r="S785" s="36"/>
      <c r="T785" s="98"/>
      <c r="U785" s="37"/>
      <c r="V785" s="37"/>
      <c r="W785" s="38"/>
      <c r="X785" s="38"/>
      <c r="Y785" s="38"/>
      <c r="Z785" s="35"/>
      <c r="AA785" s="40"/>
      <c r="AB785" s="41"/>
      <c r="AC785" s="42"/>
      <c r="AD785" s="34"/>
      <c r="AE785" s="39"/>
      <c r="AF785" s="39"/>
      <c r="AG785" s="39"/>
      <c r="AH785" s="34"/>
      <c r="AI785" s="39"/>
      <c r="AJ785" s="39"/>
      <c r="AK785" s="43"/>
      <c r="AL785" s="38"/>
      <c r="AM785" s="40"/>
      <c r="AN785" s="40"/>
      <c r="AO785" s="40"/>
      <c r="AP785" s="40"/>
      <c r="AQ785" s="39"/>
      <c r="AR785" s="39"/>
      <c r="AS785" s="39"/>
      <c r="AT785" s="39"/>
      <c r="AU785" s="39"/>
    </row>
    <row r="786" spans="1:47" s="26" customFormat="1" ht="39" customHeight="1" x14ac:dyDescent="0.25">
      <c r="A786" s="65" t="e">
        <f>VLOOKUP(D786,'Active-Bldg List ref'!$A:$E,4,FALSE)</f>
        <v>#N/A</v>
      </c>
      <c r="B786" s="65" t="e">
        <f>VLOOKUP(D786,'Active-Bldg List ref'!$A:$E,5,FALSE)</f>
        <v>#N/A</v>
      </c>
      <c r="C786" s="65" t="e">
        <f>VLOOKUP(D786,'Active-Bldg List ref'!$A:$B,2,FALSE)</f>
        <v>#N/A</v>
      </c>
      <c r="D786" s="65" t="e">
        <f>INDEX('Active-Bldg List ref'!$A:$A,MATCH(R786,'Active-Bldg List ref'!$C:$C,0))</f>
        <v>#N/A</v>
      </c>
      <c r="E786" s="65" t="e">
        <f>INDEX('Equip Group &amp; Type ref'!D:D,MATCH(U786,'Equip Group &amp; Type ref'!E:E,0))</f>
        <v>#N/A</v>
      </c>
      <c r="F786" s="66" t="e">
        <f>INDEX('Equip Group &amp; Type ref'!F:F,MATCH(V786,'Equip Group &amp; Type ref'!G:G,0))</f>
        <v>#N/A</v>
      </c>
      <c r="G786" s="83"/>
      <c r="H786" s="69" t="e">
        <f>INDEX('Equip Group &amp; Type ref'!$F:$H,MATCH(F786,'Equip Group &amp; Type ref'!$F:$F,0),MATCH(A786,'Equip Group &amp; Type ref'!$2:$2,0))</f>
        <v>#N/A</v>
      </c>
      <c r="I786" s="70" t="e">
        <f>VLOOKUP(F786,'Equip Group &amp; Type ref'!F:H,6,FALSE)</f>
        <v>#N/A</v>
      </c>
      <c r="J786" s="71" t="e">
        <f>CONCATENATE(D786,":",VLOOKUP(F786,'Equip Group &amp; Type ref'!F:G,2,FALSE),":",$W786)</f>
        <v>#N/A</v>
      </c>
      <c r="K786" s="84" t="e">
        <f t="shared" si="26"/>
        <v>#N/A</v>
      </c>
      <c r="L786" s="70" t="e">
        <f>INDEX('MFR_List ref'!$A:$A,MATCH($Z786,'MFR_List ref'!$B:$B,0))</f>
        <v>#N/A</v>
      </c>
      <c r="M786" s="76" t="e">
        <f t="shared" si="27"/>
        <v>#N/A</v>
      </c>
      <c r="N786" s="78"/>
      <c r="O786" s="85"/>
      <c r="P786" s="86"/>
      <c r="Q786" s="74"/>
      <c r="R786" s="35"/>
      <c r="S786" s="36"/>
      <c r="T786" s="98"/>
      <c r="U786" s="37"/>
      <c r="V786" s="37"/>
      <c r="W786" s="38"/>
      <c r="X786" s="38"/>
      <c r="Y786" s="38"/>
      <c r="Z786" s="35"/>
      <c r="AA786" s="40"/>
      <c r="AB786" s="41"/>
      <c r="AC786" s="42"/>
      <c r="AD786" s="34"/>
      <c r="AE786" s="39"/>
      <c r="AF786" s="39"/>
      <c r="AG786" s="39"/>
      <c r="AH786" s="34"/>
      <c r="AI786" s="39"/>
      <c r="AJ786" s="39"/>
      <c r="AK786" s="43"/>
      <c r="AL786" s="38"/>
      <c r="AM786" s="40"/>
      <c r="AN786" s="40"/>
      <c r="AO786" s="40"/>
      <c r="AP786" s="40"/>
      <c r="AQ786" s="39"/>
      <c r="AR786" s="39"/>
      <c r="AS786" s="39"/>
      <c r="AT786" s="39"/>
      <c r="AU786" s="39"/>
    </row>
    <row r="787" spans="1:47" s="26" customFormat="1" ht="39" customHeight="1" x14ac:dyDescent="0.25">
      <c r="A787" s="65" t="e">
        <f>VLOOKUP(D787,'Active-Bldg List ref'!$A:$E,4,FALSE)</f>
        <v>#N/A</v>
      </c>
      <c r="B787" s="65" t="e">
        <f>VLOOKUP(D787,'Active-Bldg List ref'!$A:$E,5,FALSE)</f>
        <v>#N/A</v>
      </c>
      <c r="C787" s="65" t="e">
        <f>VLOOKUP(D787,'Active-Bldg List ref'!$A:$B,2,FALSE)</f>
        <v>#N/A</v>
      </c>
      <c r="D787" s="65" t="e">
        <f>INDEX('Active-Bldg List ref'!$A:$A,MATCH(R787,'Active-Bldg List ref'!$C:$C,0))</f>
        <v>#N/A</v>
      </c>
      <c r="E787" s="65" t="e">
        <f>INDEX('Equip Group &amp; Type ref'!D:D,MATCH(U787,'Equip Group &amp; Type ref'!E:E,0))</f>
        <v>#N/A</v>
      </c>
      <c r="F787" s="66" t="e">
        <f>INDEX('Equip Group &amp; Type ref'!F:F,MATCH(V787,'Equip Group &amp; Type ref'!G:G,0))</f>
        <v>#N/A</v>
      </c>
      <c r="G787" s="83"/>
      <c r="H787" s="69" t="e">
        <f>INDEX('Equip Group &amp; Type ref'!$F:$H,MATCH(F787,'Equip Group &amp; Type ref'!$F:$F,0),MATCH(A787,'Equip Group &amp; Type ref'!$2:$2,0))</f>
        <v>#N/A</v>
      </c>
      <c r="I787" s="70" t="e">
        <f>VLOOKUP(F787,'Equip Group &amp; Type ref'!F:H,6,FALSE)</f>
        <v>#N/A</v>
      </c>
      <c r="J787" s="71" t="e">
        <f>CONCATENATE(D787,":",VLOOKUP(F787,'Equip Group &amp; Type ref'!F:G,2,FALSE),":",$W787)</f>
        <v>#N/A</v>
      </c>
      <c r="K787" s="84" t="e">
        <f t="shared" si="26"/>
        <v>#N/A</v>
      </c>
      <c r="L787" s="70" t="e">
        <f>INDEX('MFR_List ref'!$A:$A,MATCH($Z787,'MFR_List ref'!$B:$B,0))</f>
        <v>#N/A</v>
      </c>
      <c r="M787" s="76" t="e">
        <f t="shared" si="27"/>
        <v>#N/A</v>
      </c>
      <c r="N787" s="78"/>
      <c r="O787" s="85"/>
      <c r="P787" s="86"/>
      <c r="Q787" s="74"/>
      <c r="R787" s="35"/>
      <c r="S787" s="36"/>
      <c r="T787" s="98"/>
      <c r="U787" s="37"/>
      <c r="V787" s="37"/>
      <c r="W787" s="38"/>
      <c r="X787" s="38"/>
      <c r="Y787" s="38"/>
      <c r="Z787" s="35"/>
      <c r="AA787" s="40"/>
      <c r="AB787" s="41"/>
      <c r="AC787" s="42"/>
      <c r="AD787" s="34"/>
      <c r="AE787" s="39"/>
      <c r="AF787" s="39"/>
      <c r="AG787" s="39"/>
      <c r="AH787" s="34"/>
      <c r="AI787" s="39"/>
      <c r="AJ787" s="39"/>
      <c r="AK787" s="43"/>
      <c r="AL787" s="38"/>
      <c r="AM787" s="40"/>
      <c r="AN787" s="40"/>
      <c r="AO787" s="40"/>
      <c r="AP787" s="40"/>
      <c r="AQ787" s="39"/>
      <c r="AR787" s="39"/>
      <c r="AS787" s="39"/>
      <c r="AT787" s="39"/>
      <c r="AU787" s="39"/>
    </row>
    <row r="788" spans="1:47" s="26" customFormat="1" ht="39" customHeight="1" x14ac:dyDescent="0.25">
      <c r="A788" s="65" t="e">
        <f>VLOOKUP(D788,'Active-Bldg List ref'!$A:$E,4,FALSE)</f>
        <v>#N/A</v>
      </c>
      <c r="B788" s="65" t="e">
        <f>VLOOKUP(D788,'Active-Bldg List ref'!$A:$E,5,FALSE)</f>
        <v>#N/A</v>
      </c>
      <c r="C788" s="65" t="e">
        <f>VLOOKUP(D788,'Active-Bldg List ref'!$A:$B,2,FALSE)</f>
        <v>#N/A</v>
      </c>
      <c r="D788" s="65" t="e">
        <f>INDEX('Active-Bldg List ref'!$A:$A,MATCH(R788,'Active-Bldg List ref'!$C:$C,0))</f>
        <v>#N/A</v>
      </c>
      <c r="E788" s="65" t="e">
        <f>INDEX('Equip Group &amp; Type ref'!D:D,MATCH(U788,'Equip Group &amp; Type ref'!E:E,0))</f>
        <v>#N/A</v>
      </c>
      <c r="F788" s="66" t="e">
        <f>INDEX('Equip Group &amp; Type ref'!F:F,MATCH(V788,'Equip Group &amp; Type ref'!G:G,0))</f>
        <v>#N/A</v>
      </c>
      <c r="G788" s="83"/>
      <c r="H788" s="69" t="e">
        <f>INDEX('Equip Group &amp; Type ref'!$F:$H,MATCH(F788,'Equip Group &amp; Type ref'!$F:$F,0),MATCH(A788,'Equip Group &amp; Type ref'!$2:$2,0))</f>
        <v>#N/A</v>
      </c>
      <c r="I788" s="70" t="e">
        <f>VLOOKUP(F788,'Equip Group &amp; Type ref'!F:H,6,FALSE)</f>
        <v>#N/A</v>
      </c>
      <c r="J788" s="71" t="e">
        <f>CONCATENATE(D788,":",VLOOKUP(F788,'Equip Group &amp; Type ref'!F:G,2,FALSE),":",$W788)</f>
        <v>#N/A</v>
      </c>
      <c r="K788" s="84" t="e">
        <f t="shared" si="26"/>
        <v>#N/A</v>
      </c>
      <c r="L788" s="70" t="e">
        <f>INDEX('MFR_List ref'!$A:$A,MATCH($Z788,'MFR_List ref'!$B:$B,0))</f>
        <v>#N/A</v>
      </c>
      <c r="M788" s="76" t="e">
        <f t="shared" si="27"/>
        <v>#N/A</v>
      </c>
      <c r="N788" s="78"/>
      <c r="O788" s="85"/>
      <c r="P788" s="86"/>
      <c r="Q788" s="74"/>
      <c r="R788" s="35"/>
      <c r="S788" s="36"/>
      <c r="T788" s="98"/>
      <c r="U788" s="37"/>
      <c r="V788" s="37"/>
      <c r="W788" s="38"/>
      <c r="X788" s="38"/>
      <c r="Y788" s="38"/>
      <c r="Z788" s="35"/>
      <c r="AA788" s="40"/>
      <c r="AB788" s="41"/>
      <c r="AC788" s="42"/>
      <c r="AD788" s="34"/>
      <c r="AE788" s="39"/>
      <c r="AF788" s="39"/>
      <c r="AG788" s="39"/>
      <c r="AH788" s="34"/>
      <c r="AI788" s="39"/>
      <c r="AJ788" s="39"/>
      <c r="AK788" s="43"/>
      <c r="AL788" s="38"/>
      <c r="AM788" s="40"/>
      <c r="AN788" s="40"/>
      <c r="AO788" s="40"/>
      <c r="AP788" s="40"/>
      <c r="AQ788" s="39"/>
      <c r="AR788" s="39"/>
      <c r="AS788" s="39"/>
      <c r="AT788" s="39"/>
      <c r="AU788" s="39"/>
    </row>
    <row r="789" spans="1:47" s="26" customFormat="1" ht="39" customHeight="1" x14ac:dyDescent="0.25">
      <c r="A789" s="65" t="e">
        <f>VLOOKUP(D789,'Active-Bldg List ref'!$A:$E,4,FALSE)</f>
        <v>#N/A</v>
      </c>
      <c r="B789" s="65" t="e">
        <f>VLOOKUP(D789,'Active-Bldg List ref'!$A:$E,5,FALSE)</f>
        <v>#N/A</v>
      </c>
      <c r="C789" s="65" t="e">
        <f>VLOOKUP(D789,'Active-Bldg List ref'!$A:$B,2,FALSE)</f>
        <v>#N/A</v>
      </c>
      <c r="D789" s="65" t="e">
        <f>INDEX('Active-Bldg List ref'!$A:$A,MATCH(R789,'Active-Bldg List ref'!$C:$C,0))</f>
        <v>#N/A</v>
      </c>
      <c r="E789" s="65" t="e">
        <f>INDEX('Equip Group &amp; Type ref'!D:D,MATCH(U789,'Equip Group &amp; Type ref'!E:E,0))</f>
        <v>#N/A</v>
      </c>
      <c r="F789" s="66" t="e">
        <f>INDEX('Equip Group &amp; Type ref'!F:F,MATCH(V789,'Equip Group &amp; Type ref'!G:G,0))</f>
        <v>#N/A</v>
      </c>
      <c r="G789" s="83"/>
      <c r="H789" s="69" t="e">
        <f>INDEX('Equip Group &amp; Type ref'!$F:$H,MATCH(F789,'Equip Group &amp; Type ref'!$F:$F,0),MATCH(A789,'Equip Group &amp; Type ref'!$2:$2,0))</f>
        <v>#N/A</v>
      </c>
      <c r="I789" s="70" t="e">
        <f>VLOOKUP(F789,'Equip Group &amp; Type ref'!F:H,6,FALSE)</f>
        <v>#N/A</v>
      </c>
      <c r="J789" s="71" t="e">
        <f>CONCATENATE(D789,":",VLOOKUP(F789,'Equip Group &amp; Type ref'!F:G,2,FALSE),":",$W789)</f>
        <v>#N/A</v>
      </c>
      <c r="K789" s="84" t="e">
        <f t="shared" si="26"/>
        <v>#N/A</v>
      </c>
      <c r="L789" s="70" t="e">
        <f>INDEX('MFR_List ref'!$A:$A,MATCH($Z789,'MFR_List ref'!$B:$B,0))</f>
        <v>#N/A</v>
      </c>
      <c r="M789" s="76" t="e">
        <f t="shared" si="27"/>
        <v>#N/A</v>
      </c>
      <c r="N789" s="78"/>
      <c r="O789" s="85"/>
      <c r="P789" s="86"/>
      <c r="Q789" s="74"/>
      <c r="R789" s="35"/>
      <c r="S789" s="36"/>
      <c r="T789" s="98"/>
      <c r="U789" s="37"/>
      <c r="V789" s="37"/>
      <c r="W789" s="38"/>
      <c r="X789" s="38"/>
      <c r="Y789" s="38"/>
      <c r="Z789" s="35"/>
      <c r="AA789" s="40"/>
      <c r="AB789" s="41"/>
      <c r="AC789" s="42"/>
      <c r="AD789" s="34"/>
      <c r="AE789" s="39"/>
      <c r="AF789" s="39"/>
      <c r="AG789" s="39"/>
      <c r="AH789" s="34"/>
      <c r="AI789" s="39"/>
      <c r="AJ789" s="39"/>
      <c r="AK789" s="43"/>
      <c r="AL789" s="38"/>
      <c r="AM789" s="40"/>
      <c r="AN789" s="40"/>
      <c r="AO789" s="40"/>
      <c r="AP789" s="40"/>
      <c r="AQ789" s="39"/>
      <c r="AR789" s="39"/>
      <c r="AS789" s="39"/>
      <c r="AT789" s="39"/>
      <c r="AU789" s="39"/>
    </row>
    <row r="790" spans="1:47" s="26" customFormat="1" ht="39" customHeight="1" x14ac:dyDescent="0.25">
      <c r="A790" s="65" t="e">
        <f>VLOOKUP(D790,'Active-Bldg List ref'!$A:$E,4,FALSE)</f>
        <v>#N/A</v>
      </c>
      <c r="B790" s="65" t="e">
        <f>VLOOKUP(D790,'Active-Bldg List ref'!$A:$E,5,FALSE)</f>
        <v>#N/A</v>
      </c>
      <c r="C790" s="65" t="e">
        <f>VLOOKUP(D790,'Active-Bldg List ref'!$A:$B,2,FALSE)</f>
        <v>#N/A</v>
      </c>
      <c r="D790" s="65" t="e">
        <f>INDEX('Active-Bldg List ref'!$A:$A,MATCH(R790,'Active-Bldg List ref'!$C:$C,0))</f>
        <v>#N/A</v>
      </c>
      <c r="E790" s="65" t="e">
        <f>INDEX('Equip Group &amp; Type ref'!D:D,MATCH(U790,'Equip Group &amp; Type ref'!E:E,0))</f>
        <v>#N/A</v>
      </c>
      <c r="F790" s="66" t="e">
        <f>INDEX('Equip Group &amp; Type ref'!F:F,MATCH(V790,'Equip Group &amp; Type ref'!G:G,0))</f>
        <v>#N/A</v>
      </c>
      <c r="G790" s="83"/>
      <c r="H790" s="69" t="e">
        <f>INDEX('Equip Group &amp; Type ref'!$F:$H,MATCH(F790,'Equip Group &amp; Type ref'!$F:$F,0),MATCH(A790,'Equip Group &amp; Type ref'!$2:$2,0))</f>
        <v>#N/A</v>
      </c>
      <c r="I790" s="70" t="e">
        <f>VLOOKUP(F790,'Equip Group &amp; Type ref'!F:H,6,FALSE)</f>
        <v>#N/A</v>
      </c>
      <c r="J790" s="71" t="e">
        <f>CONCATENATE(D790,":",VLOOKUP(F790,'Equip Group &amp; Type ref'!F:G,2,FALSE),":",$W790)</f>
        <v>#N/A</v>
      </c>
      <c r="K790" s="84" t="e">
        <f t="shared" si="26"/>
        <v>#N/A</v>
      </c>
      <c r="L790" s="70" t="e">
        <f>INDEX('MFR_List ref'!$A:$A,MATCH($Z790,'MFR_List ref'!$B:$B,0))</f>
        <v>#N/A</v>
      </c>
      <c r="M790" s="76" t="e">
        <f t="shared" si="27"/>
        <v>#N/A</v>
      </c>
      <c r="N790" s="78"/>
      <c r="O790" s="85"/>
      <c r="P790" s="86"/>
      <c r="Q790" s="74"/>
      <c r="R790" s="35"/>
      <c r="S790" s="36"/>
      <c r="T790" s="98"/>
      <c r="U790" s="37"/>
      <c r="V790" s="37"/>
      <c r="W790" s="38"/>
      <c r="X790" s="38"/>
      <c r="Y790" s="38"/>
      <c r="Z790" s="35"/>
      <c r="AA790" s="40"/>
      <c r="AB790" s="41"/>
      <c r="AC790" s="42"/>
      <c r="AD790" s="34"/>
      <c r="AE790" s="39"/>
      <c r="AF790" s="39"/>
      <c r="AG790" s="39"/>
      <c r="AH790" s="34"/>
      <c r="AI790" s="39"/>
      <c r="AJ790" s="39"/>
      <c r="AK790" s="43"/>
      <c r="AL790" s="38"/>
      <c r="AM790" s="40"/>
      <c r="AN790" s="40"/>
      <c r="AO790" s="40"/>
      <c r="AP790" s="40"/>
      <c r="AQ790" s="39"/>
      <c r="AR790" s="39"/>
      <c r="AS790" s="39"/>
      <c r="AT790" s="39"/>
      <c r="AU790" s="39"/>
    </row>
    <row r="791" spans="1:47" s="26" customFormat="1" ht="39" customHeight="1" x14ac:dyDescent="0.25">
      <c r="A791" s="65" t="e">
        <f>VLOOKUP(D791,'Active-Bldg List ref'!$A:$E,4,FALSE)</f>
        <v>#N/A</v>
      </c>
      <c r="B791" s="65" t="e">
        <f>VLOOKUP(D791,'Active-Bldg List ref'!$A:$E,5,FALSE)</f>
        <v>#N/A</v>
      </c>
      <c r="C791" s="65" t="e">
        <f>VLOOKUP(D791,'Active-Bldg List ref'!$A:$B,2,FALSE)</f>
        <v>#N/A</v>
      </c>
      <c r="D791" s="65" t="e">
        <f>INDEX('Active-Bldg List ref'!$A:$A,MATCH(R791,'Active-Bldg List ref'!$C:$C,0))</f>
        <v>#N/A</v>
      </c>
      <c r="E791" s="65" t="e">
        <f>INDEX('Equip Group &amp; Type ref'!D:D,MATCH(U791,'Equip Group &amp; Type ref'!E:E,0))</f>
        <v>#N/A</v>
      </c>
      <c r="F791" s="66" t="e">
        <f>INDEX('Equip Group &amp; Type ref'!F:F,MATCH(V791,'Equip Group &amp; Type ref'!G:G,0))</f>
        <v>#N/A</v>
      </c>
      <c r="G791" s="83"/>
      <c r="H791" s="69" t="e">
        <f>INDEX('Equip Group &amp; Type ref'!$F:$H,MATCH(F791,'Equip Group &amp; Type ref'!$F:$F,0),MATCH(A791,'Equip Group &amp; Type ref'!$2:$2,0))</f>
        <v>#N/A</v>
      </c>
      <c r="I791" s="70" t="e">
        <f>VLOOKUP(F791,'Equip Group &amp; Type ref'!F:H,6,FALSE)</f>
        <v>#N/A</v>
      </c>
      <c r="J791" s="71" t="e">
        <f>CONCATENATE(D791,":",VLOOKUP(F791,'Equip Group &amp; Type ref'!F:G,2,FALSE),":",$W791)</f>
        <v>#N/A</v>
      </c>
      <c r="K791" s="84" t="e">
        <f t="shared" si="26"/>
        <v>#N/A</v>
      </c>
      <c r="L791" s="70" t="e">
        <f>INDEX('MFR_List ref'!$A:$A,MATCH($Z791,'MFR_List ref'!$B:$B,0))</f>
        <v>#N/A</v>
      </c>
      <c r="M791" s="76" t="e">
        <f t="shared" si="27"/>
        <v>#N/A</v>
      </c>
      <c r="N791" s="78"/>
      <c r="O791" s="85"/>
      <c r="P791" s="86"/>
      <c r="Q791" s="74"/>
      <c r="R791" s="35"/>
      <c r="S791" s="36"/>
      <c r="T791" s="98"/>
      <c r="U791" s="37"/>
      <c r="V791" s="37"/>
      <c r="W791" s="38"/>
      <c r="X791" s="38"/>
      <c r="Y791" s="38"/>
      <c r="Z791" s="35"/>
      <c r="AA791" s="40"/>
      <c r="AB791" s="41"/>
      <c r="AC791" s="42"/>
      <c r="AD791" s="34"/>
      <c r="AE791" s="39"/>
      <c r="AF791" s="39"/>
      <c r="AG791" s="39"/>
      <c r="AH791" s="34"/>
      <c r="AI791" s="39"/>
      <c r="AJ791" s="39"/>
      <c r="AK791" s="43"/>
      <c r="AL791" s="38"/>
      <c r="AM791" s="40"/>
      <c r="AN791" s="40"/>
      <c r="AO791" s="40"/>
      <c r="AP791" s="40"/>
      <c r="AQ791" s="39"/>
      <c r="AR791" s="39"/>
      <c r="AS791" s="39"/>
      <c r="AT791" s="39"/>
      <c r="AU791" s="39"/>
    </row>
    <row r="792" spans="1:47" s="26" customFormat="1" ht="39" customHeight="1" x14ac:dyDescent="0.25">
      <c r="A792" s="65" t="e">
        <f>VLOOKUP(D792,'Active-Bldg List ref'!$A:$E,4,FALSE)</f>
        <v>#N/A</v>
      </c>
      <c r="B792" s="65" t="e">
        <f>VLOOKUP(D792,'Active-Bldg List ref'!$A:$E,5,FALSE)</f>
        <v>#N/A</v>
      </c>
      <c r="C792" s="65" t="e">
        <f>VLOOKUP(D792,'Active-Bldg List ref'!$A:$B,2,FALSE)</f>
        <v>#N/A</v>
      </c>
      <c r="D792" s="65" t="e">
        <f>INDEX('Active-Bldg List ref'!$A:$A,MATCH(R792,'Active-Bldg List ref'!$C:$C,0))</f>
        <v>#N/A</v>
      </c>
      <c r="E792" s="65" t="e">
        <f>INDEX('Equip Group &amp; Type ref'!D:D,MATCH(U792,'Equip Group &amp; Type ref'!E:E,0))</f>
        <v>#N/A</v>
      </c>
      <c r="F792" s="66" t="e">
        <f>INDEX('Equip Group &amp; Type ref'!F:F,MATCH(V792,'Equip Group &amp; Type ref'!G:G,0))</f>
        <v>#N/A</v>
      </c>
      <c r="G792" s="83"/>
      <c r="H792" s="69" t="e">
        <f>INDEX('Equip Group &amp; Type ref'!$F:$H,MATCH(F792,'Equip Group &amp; Type ref'!$F:$F,0),MATCH(A792,'Equip Group &amp; Type ref'!$2:$2,0))</f>
        <v>#N/A</v>
      </c>
      <c r="I792" s="70" t="e">
        <f>VLOOKUP(F792,'Equip Group &amp; Type ref'!F:H,6,FALSE)</f>
        <v>#N/A</v>
      </c>
      <c r="J792" s="71" t="e">
        <f>CONCATENATE(D792,":",VLOOKUP(F792,'Equip Group &amp; Type ref'!F:G,2,FALSE),":",$W792)</f>
        <v>#N/A</v>
      </c>
      <c r="K792" s="84" t="e">
        <f t="shared" si="26"/>
        <v>#N/A</v>
      </c>
      <c r="L792" s="70" t="e">
        <f>INDEX('MFR_List ref'!$A:$A,MATCH($Z792,'MFR_List ref'!$B:$B,0))</f>
        <v>#N/A</v>
      </c>
      <c r="M792" s="76" t="e">
        <f t="shared" si="27"/>
        <v>#N/A</v>
      </c>
      <c r="N792" s="78"/>
      <c r="O792" s="85"/>
      <c r="P792" s="86"/>
      <c r="Q792" s="74"/>
      <c r="R792" s="35"/>
      <c r="S792" s="36"/>
      <c r="T792" s="98"/>
      <c r="U792" s="37"/>
      <c r="V792" s="37"/>
      <c r="W792" s="38"/>
      <c r="X792" s="38"/>
      <c r="Y792" s="38"/>
      <c r="Z792" s="35"/>
      <c r="AA792" s="40"/>
      <c r="AB792" s="41"/>
      <c r="AC792" s="42"/>
      <c r="AD792" s="34"/>
      <c r="AE792" s="39"/>
      <c r="AF792" s="39"/>
      <c r="AG792" s="39"/>
      <c r="AH792" s="34"/>
      <c r="AI792" s="39"/>
      <c r="AJ792" s="39"/>
      <c r="AK792" s="43"/>
      <c r="AL792" s="38"/>
      <c r="AM792" s="40"/>
      <c r="AN792" s="40"/>
      <c r="AO792" s="40"/>
      <c r="AP792" s="40"/>
      <c r="AQ792" s="39"/>
      <c r="AR792" s="39"/>
      <c r="AS792" s="39"/>
      <c r="AT792" s="39"/>
      <c r="AU792" s="39"/>
    </row>
    <row r="793" spans="1:47" s="26" customFormat="1" ht="39" customHeight="1" x14ac:dyDescent="0.25">
      <c r="A793" s="65" t="e">
        <f>VLOOKUP(D793,'Active-Bldg List ref'!$A:$E,4,FALSE)</f>
        <v>#N/A</v>
      </c>
      <c r="B793" s="65" t="e">
        <f>VLOOKUP(D793,'Active-Bldg List ref'!$A:$E,5,FALSE)</f>
        <v>#N/A</v>
      </c>
      <c r="C793" s="65" t="e">
        <f>VLOOKUP(D793,'Active-Bldg List ref'!$A:$B,2,FALSE)</f>
        <v>#N/A</v>
      </c>
      <c r="D793" s="65" t="e">
        <f>INDEX('Active-Bldg List ref'!$A:$A,MATCH(R793,'Active-Bldg List ref'!$C:$C,0))</f>
        <v>#N/A</v>
      </c>
      <c r="E793" s="65" t="e">
        <f>INDEX('Equip Group &amp; Type ref'!D:D,MATCH(U793,'Equip Group &amp; Type ref'!E:E,0))</f>
        <v>#N/A</v>
      </c>
      <c r="F793" s="66" t="e">
        <f>INDEX('Equip Group &amp; Type ref'!F:F,MATCH(V793,'Equip Group &amp; Type ref'!G:G,0))</f>
        <v>#N/A</v>
      </c>
      <c r="G793" s="83"/>
      <c r="H793" s="69" t="e">
        <f>INDEX('Equip Group &amp; Type ref'!$F:$H,MATCH(F793,'Equip Group &amp; Type ref'!$F:$F,0),MATCH(A793,'Equip Group &amp; Type ref'!$2:$2,0))</f>
        <v>#N/A</v>
      </c>
      <c r="I793" s="70" t="e">
        <f>VLOOKUP(F793,'Equip Group &amp; Type ref'!F:H,6,FALSE)</f>
        <v>#N/A</v>
      </c>
      <c r="J793" s="71" t="e">
        <f>CONCATENATE(D793,":",VLOOKUP(F793,'Equip Group &amp; Type ref'!F:G,2,FALSE),":",$W793)</f>
        <v>#N/A</v>
      </c>
      <c r="K793" s="84" t="e">
        <f t="shared" si="26"/>
        <v>#N/A</v>
      </c>
      <c r="L793" s="70" t="e">
        <f>INDEX('MFR_List ref'!$A:$A,MATCH($Z793,'MFR_List ref'!$B:$B,0))</f>
        <v>#N/A</v>
      </c>
      <c r="M793" s="76" t="e">
        <f t="shared" si="27"/>
        <v>#N/A</v>
      </c>
      <c r="N793" s="78"/>
      <c r="O793" s="85"/>
      <c r="P793" s="86"/>
      <c r="Q793" s="74"/>
      <c r="R793" s="35"/>
      <c r="S793" s="36"/>
      <c r="T793" s="98"/>
      <c r="U793" s="37"/>
      <c r="V793" s="37"/>
      <c r="W793" s="38"/>
      <c r="X793" s="38"/>
      <c r="Y793" s="38"/>
      <c r="Z793" s="35"/>
      <c r="AA793" s="40"/>
      <c r="AB793" s="41"/>
      <c r="AC793" s="42"/>
      <c r="AD793" s="34"/>
      <c r="AE793" s="39"/>
      <c r="AF793" s="39"/>
      <c r="AG793" s="39"/>
      <c r="AH793" s="34"/>
      <c r="AI793" s="39"/>
      <c r="AJ793" s="39"/>
      <c r="AK793" s="43"/>
      <c r="AL793" s="38"/>
      <c r="AM793" s="40"/>
      <c r="AN793" s="40"/>
      <c r="AO793" s="40"/>
      <c r="AP793" s="40"/>
      <c r="AQ793" s="39"/>
      <c r="AR793" s="39"/>
      <c r="AS793" s="39"/>
      <c r="AT793" s="39"/>
      <c r="AU793" s="39"/>
    </row>
    <row r="794" spans="1:47" s="26" customFormat="1" ht="39" customHeight="1" x14ac:dyDescent="0.25">
      <c r="A794" s="65" t="e">
        <f>VLOOKUP(D794,'Active-Bldg List ref'!$A:$E,4,FALSE)</f>
        <v>#N/A</v>
      </c>
      <c r="B794" s="65" t="e">
        <f>VLOOKUP(D794,'Active-Bldg List ref'!$A:$E,5,FALSE)</f>
        <v>#N/A</v>
      </c>
      <c r="C794" s="65" t="e">
        <f>VLOOKUP(D794,'Active-Bldg List ref'!$A:$B,2,FALSE)</f>
        <v>#N/A</v>
      </c>
      <c r="D794" s="65" t="e">
        <f>INDEX('Active-Bldg List ref'!$A:$A,MATCH(R794,'Active-Bldg List ref'!$C:$C,0))</f>
        <v>#N/A</v>
      </c>
      <c r="E794" s="65" t="e">
        <f>INDEX('Equip Group &amp; Type ref'!D:D,MATCH(U794,'Equip Group &amp; Type ref'!E:E,0))</f>
        <v>#N/A</v>
      </c>
      <c r="F794" s="66" t="e">
        <f>INDEX('Equip Group &amp; Type ref'!F:F,MATCH(V794,'Equip Group &amp; Type ref'!G:G,0))</f>
        <v>#N/A</v>
      </c>
      <c r="G794" s="83"/>
      <c r="H794" s="69" t="e">
        <f>INDEX('Equip Group &amp; Type ref'!$F:$H,MATCH(F794,'Equip Group &amp; Type ref'!$F:$F,0),MATCH(A794,'Equip Group &amp; Type ref'!$2:$2,0))</f>
        <v>#N/A</v>
      </c>
      <c r="I794" s="70" t="e">
        <f>VLOOKUP(F794,'Equip Group &amp; Type ref'!F:H,6,FALSE)</f>
        <v>#N/A</v>
      </c>
      <c r="J794" s="71" t="e">
        <f>CONCATENATE(D794,":",VLOOKUP(F794,'Equip Group &amp; Type ref'!F:G,2,FALSE),":",$W794)</f>
        <v>#N/A</v>
      </c>
      <c r="K794" s="84" t="e">
        <f t="shared" si="26"/>
        <v>#N/A</v>
      </c>
      <c r="L794" s="70" t="e">
        <f>INDEX('MFR_List ref'!$A:$A,MATCH($Z794,'MFR_List ref'!$B:$B,0))</f>
        <v>#N/A</v>
      </c>
      <c r="M794" s="76" t="e">
        <f t="shared" si="27"/>
        <v>#N/A</v>
      </c>
      <c r="N794" s="78"/>
      <c r="O794" s="85"/>
      <c r="P794" s="86"/>
      <c r="Q794" s="74"/>
      <c r="R794" s="35"/>
      <c r="S794" s="36"/>
      <c r="T794" s="98"/>
      <c r="U794" s="37"/>
      <c r="V794" s="37"/>
      <c r="W794" s="38"/>
      <c r="X794" s="38"/>
      <c r="Y794" s="38"/>
      <c r="Z794" s="35"/>
      <c r="AA794" s="40"/>
      <c r="AB794" s="41"/>
      <c r="AC794" s="42"/>
      <c r="AD794" s="34"/>
      <c r="AE794" s="39"/>
      <c r="AF794" s="39"/>
      <c r="AG794" s="39"/>
      <c r="AH794" s="34"/>
      <c r="AI794" s="39"/>
      <c r="AJ794" s="39"/>
      <c r="AK794" s="43"/>
      <c r="AL794" s="38"/>
      <c r="AM794" s="40"/>
      <c r="AN794" s="40"/>
      <c r="AO794" s="40"/>
      <c r="AP794" s="40"/>
      <c r="AQ794" s="39"/>
      <c r="AR794" s="39"/>
      <c r="AS794" s="39"/>
      <c r="AT794" s="39"/>
      <c r="AU794" s="39"/>
    </row>
    <row r="795" spans="1:47" s="26" customFormat="1" ht="39" customHeight="1" x14ac:dyDescent="0.25">
      <c r="A795" s="65" t="e">
        <f>VLOOKUP(D795,'Active-Bldg List ref'!$A:$E,4,FALSE)</f>
        <v>#N/A</v>
      </c>
      <c r="B795" s="65" t="e">
        <f>VLOOKUP(D795,'Active-Bldg List ref'!$A:$E,5,FALSE)</f>
        <v>#N/A</v>
      </c>
      <c r="C795" s="65" t="e">
        <f>VLOOKUP(D795,'Active-Bldg List ref'!$A:$B,2,FALSE)</f>
        <v>#N/A</v>
      </c>
      <c r="D795" s="65" t="e">
        <f>INDEX('Active-Bldg List ref'!$A:$A,MATCH(R795,'Active-Bldg List ref'!$C:$C,0))</f>
        <v>#N/A</v>
      </c>
      <c r="E795" s="65" t="e">
        <f>INDEX('Equip Group &amp; Type ref'!D:D,MATCH(U795,'Equip Group &amp; Type ref'!E:E,0))</f>
        <v>#N/A</v>
      </c>
      <c r="F795" s="66" t="e">
        <f>INDEX('Equip Group &amp; Type ref'!F:F,MATCH(V795,'Equip Group &amp; Type ref'!G:G,0))</f>
        <v>#N/A</v>
      </c>
      <c r="G795" s="83"/>
      <c r="H795" s="69" t="e">
        <f>INDEX('Equip Group &amp; Type ref'!$F:$H,MATCH(F795,'Equip Group &amp; Type ref'!$F:$F,0),MATCH(A795,'Equip Group &amp; Type ref'!$2:$2,0))</f>
        <v>#N/A</v>
      </c>
      <c r="I795" s="70" t="e">
        <f>VLOOKUP(F795,'Equip Group &amp; Type ref'!F:H,6,FALSE)</f>
        <v>#N/A</v>
      </c>
      <c r="J795" s="71" t="e">
        <f>CONCATENATE(D795,":",VLOOKUP(F795,'Equip Group &amp; Type ref'!F:G,2,FALSE),":",$W795)</f>
        <v>#N/A</v>
      </c>
      <c r="K795" s="84" t="e">
        <f t="shared" ref="K795:K858" si="28">LEN(J795)</f>
        <v>#N/A</v>
      </c>
      <c r="L795" s="70" t="e">
        <f>INDEX('MFR_List ref'!$A:$A,MATCH($Z795,'MFR_List ref'!$B:$B,0))</f>
        <v>#N/A</v>
      </c>
      <c r="M795" s="76" t="e">
        <f t="shared" ref="M795:M858" si="29">CONCATENATE(RIGHT(C795,LEN(C795)-3),F795,"-",N795)</f>
        <v>#N/A</v>
      </c>
      <c r="N795" s="78"/>
      <c r="O795" s="85"/>
      <c r="P795" s="86"/>
      <c r="Q795" s="74"/>
      <c r="R795" s="35"/>
      <c r="S795" s="36"/>
      <c r="T795" s="98"/>
      <c r="U795" s="37"/>
      <c r="V795" s="37"/>
      <c r="W795" s="38"/>
      <c r="X795" s="38"/>
      <c r="Y795" s="38"/>
      <c r="Z795" s="35"/>
      <c r="AA795" s="40"/>
      <c r="AB795" s="41"/>
      <c r="AC795" s="42"/>
      <c r="AD795" s="34"/>
      <c r="AE795" s="39"/>
      <c r="AF795" s="39"/>
      <c r="AG795" s="39"/>
      <c r="AH795" s="34"/>
      <c r="AI795" s="39"/>
      <c r="AJ795" s="39"/>
      <c r="AK795" s="43"/>
      <c r="AL795" s="38"/>
      <c r="AM795" s="40"/>
      <c r="AN795" s="40"/>
      <c r="AO795" s="40"/>
      <c r="AP795" s="40"/>
      <c r="AQ795" s="39"/>
      <c r="AR795" s="39"/>
      <c r="AS795" s="39"/>
      <c r="AT795" s="39"/>
      <c r="AU795" s="39"/>
    </row>
    <row r="796" spans="1:47" s="26" customFormat="1" ht="39" customHeight="1" x14ac:dyDescent="0.25">
      <c r="A796" s="65" t="e">
        <f>VLOOKUP(D796,'Active-Bldg List ref'!$A:$E,4,FALSE)</f>
        <v>#N/A</v>
      </c>
      <c r="B796" s="65" t="e">
        <f>VLOOKUP(D796,'Active-Bldg List ref'!$A:$E,5,FALSE)</f>
        <v>#N/A</v>
      </c>
      <c r="C796" s="65" t="e">
        <f>VLOOKUP(D796,'Active-Bldg List ref'!$A:$B,2,FALSE)</f>
        <v>#N/A</v>
      </c>
      <c r="D796" s="65" t="e">
        <f>INDEX('Active-Bldg List ref'!$A:$A,MATCH(R796,'Active-Bldg List ref'!$C:$C,0))</f>
        <v>#N/A</v>
      </c>
      <c r="E796" s="65" t="e">
        <f>INDEX('Equip Group &amp; Type ref'!D:D,MATCH(U796,'Equip Group &amp; Type ref'!E:E,0))</f>
        <v>#N/A</v>
      </c>
      <c r="F796" s="66" t="e">
        <f>INDEX('Equip Group &amp; Type ref'!F:F,MATCH(V796,'Equip Group &amp; Type ref'!G:G,0))</f>
        <v>#N/A</v>
      </c>
      <c r="G796" s="83"/>
      <c r="H796" s="69" t="e">
        <f>INDEX('Equip Group &amp; Type ref'!$F:$H,MATCH(F796,'Equip Group &amp; Type ref'!$F:$F,0),MATCH(A796,'Equip Group &amp; Type ref'!$2:$2,0))</f>
        <v>#N/A</v>
      </c>
      <c r="I796" s="70" t="e">
        <f>VLOOKUP(F796,'Equip Group &amp; Type ref'!F:H,6,FALSE)</f>
        <v>#N/A</v>
      </c>
      <c r="J796" s="71" t="e">
        <f>CONCATENATE(D796,":",VLOOKUP(F796,'Equip Group &amp; Type ref'!F:G,2,FALSE),":",$W796)</f>
        <v>#N/A</v>
      </c>
      <c r="K796" s="84" t="e">
        <f t="shared" si="28"/>
        <v>#N/A</v>
      </c>
      <c r="L796" s="70" t="e">
        <f>INDEX('MFR_List ref'!$A:$A,MATCH($Z796,'MFR_List ref'!$B:$B,0))</f>
        <v>#N/A</v>
      </c>
      <c r="M796" s="76" t="e">
        <f t="shared" si="29"/>
        <v>#N/A</v>
      </c>
      <c r="N796" s="78"/>
      <c r="O796" s="85"/>
      <c r="P796" s="86"/>
      <c r="Q796" s="74"/>
      <c r="R796" s="35"/>
      <c r="S796" s="36"/>
      <c r="T796" s="98"/>
      <c r="U796" s="37"/>
      <c r="V796" s="37"/>
      <c r="W796" s="38"/>
      <c r="X796" s="38"/>
      <c r="Y796" s="38"/>
      <c r="Z796" s="35"/>
      <c r="AA796" s="40"/>
      <c r="AB796" s="41"/>
      <c r="AC796" s="42"/>
      <c r="AD796" s="34"/>
      <c r="AE796" s="39"/>
      <c r="AF796" s="39"/>
      <c r="AG796" s="39"/>
      <c r="AH796" s="34"/>
      <c r="AI796" s="39"/>
      <c r="AJ796" s="39"/>
      <c r="AK796" s="43"/>
      <c r="AL796" s="38"/>
      <c r="AM796" s="40"/>
      <c r="AN796" s="40"/>
      <c r="AO796" s="40"/>
      <c r="AP796" s="40"/>
      <c r="AQ796" s="39"/>
      <c r="AR796" s="39"/>
      <c r="AS796" s="39"/>
      <c r="AT796" s="39"/>
      <c r="AU796" s="39"/>
    </row>
    <row r="797" spans="1:47" s="26" customFormat="1" ht="39" customHeight="1" x14ac:dyDescent="0.25">
      <c r="A797" s="65" t="e">
        <f>VLOOKUP(D797,'Active-Bldg List ref'!$A:$E,4,FALSE)</f>
        <v>#N/A</v>
      </c>
      <c r="B797" s="65" t="e">
        <f>VLOOKUP(D797,'Active-Bldg List ref'!$A:$E,5,FALSE)</f>
        <v>#N/A</v>
      </c>
      <c r="C797" s="65" t="e">
        <f>VLOOKUP(D797,'Active-Bldg List ref'!$A:$B,2,FALSE)</f>
        <v>#N/A</v>
      </c>
      <c r="D797" s="65" t="e">
        <f>INDEX('Active-Bldg List ref'!$A:$A,MATCH(R797,'Active-Bldg List ref'!$C:$C,0))</f>
        <v>#N/A</v>
      </c>
      <c r="E797" s="65" t="e">
        <f>INDEX('Equip Group &amp; Type ref'!D:D,MATCH(U797,'Equip Group &amp; Type ref'!E:E,0))</f>
        <v>#N/A</v>
      </c>
      <c r="F797" s="66" t="e">
        <f>INDEX('Equip Group &amp; Type ref'!F:F,MATCH(V797,'Equip Group &amp; Type ref'!G:G,0))</f>
        <v>#N/A</v>
      </c>
      <c r="G797" s="83"/>
      <c r="H797" s="69" t="e">
        <f>INDEX('Equip Group &amp; Type ref'!$F:$H,MATCH(F797,'Equip Group &amp; Type ref'!$F:$F,0),MATCH(A797,'Equip Group &amp; Type ref'!$2:$2,0))</f>
        <v>#N/A</v>
      </c>
      <c r="I797" s="70" t="e">
        <f>VLOOKUP(F797,'Equip Group &amp; Type ref'!F:H,6,FALSE)</f>
        <v>#N/A</v>
      </c>
      <c r="J797" s="71" t="e">
        <f>CONCATENATE(D797,":",VLOOKUP(F797,'Equip Group &amp; Type ref'!F:G,2,FALSE),":",$W797)</f>
        <v>#N/A</v>
      </c>
      <c r="K797" s="84" t="e">
        <f t="shared" si="28"/>
        <v>#N/A</v>
      </c>
      <c r="L797" s="70" t="e">
        <f>INDEX('MFR_List ref'!$A:$A,MATCH($Z797,'MFR_List ref'!$B:$B,0))</f>
        <v>#N/A</v>
      </c>
      <c r="M797" s="76" t="e">
        <f t="shared" si="29"/>
        <v>#N/A</v>
      </c>
      <c r="N797" s="78"/>
      <c r="O797" s="85"/>
      <c r="P797" s="86"/>
      <c r="Q797" s="74"/>
      <c r="R797" s="35"/>
      <c r="S797" s="36"/>
      <c r="T797" s="98"/>
      <c r="U797" s="37"/>
      <c r="V797" s="37"/>
      <c r="W797" s="38"/>
      <c r="X797" s="38"/>
      <c r="Y797" s="38"/>
      <c r="Z797" s="35"/>
      <c r="AA797" s="40"/>
      <c r="AB797" s="41"/>
      <c r="AC797" s="42"/>
      <c r="AD797" s="34"/>
      <c r="AE797" s="39"/>
      <c r="AF797" s="39"/>
      <c r="AG797" s="39"/>
      <c r="AH797" s="34"/>
      <c r="AI797" s="39"/>
      <c r="AJ797" s="39"/>
      <c r="AK797" s="43"/>
      <c r="AL797" s="38"/>
      <c r="AM797" s="40"/>
      <c r="AN797" s="40"/>
      <c r="AO797" s="40"/>
      <c r="AP797" s="40"/>
      <c r="AQ797" s="39"/>
      <c r="AR797" s="39"/>
      <c r="AS797" s="39"/>
      <c r="AT797" s="39"/>
      <c r="AU797" s="39"/>
    </row>
    <row r="798" spans="1:47" s="26" customFormat="1" ht="39" customHeight="1" x14ac:dyDescent="0.25">
      <c r="A798" s="65" t="e">
        <f>VLOOKUP(D798,'Active-Bldg List ref'!$A:$E,4,FALSE)</f>
        <v>#N/A</v>
      </c>
      <c r="B798" s="65" t="e">
        <f>VLOOKUP(D798,'Active-Bldg List ref'!$A:$E,5,FALSE)</f>
        <v>#N/A</v>
      </c>
      <c r="C798" s="65" t="e">
        <f>VLOOKUP(D798,'Active-Bldg List ref'!$A:$B,2,FALSE)</f>
        <v>#N/A</v>
      </c>
      <c r="D798" s="65" t="e">
        <f>INDEX('Active-Bldg List ref'!$A:$A,MATCH(R798,'Active-Bldg List ref'!$C:$C,0))</f>
        <v>#N/A</v>
      </c>
      <c r="E798" s="65" t="e">
        <f>INDEX('Equip Group &amp; Type ref'!D:D,MATCH(U798,'Equip Group &amp; Type ref'!E:E,0))</f>
        <v>#N/A</v>
      </c>
      <c r="F798" s="66" t="e">
        <f>INDEX('Equip Group &amp; Type ref'!F:F,MATCH(V798,'Equip Group &amp; Type ref'!G:G,0))</f>
        <v>#N/A</v>
      </c>
      <c r="G798" s="83"/>
      <c r="H798" s="69" t="e">
        <f>INDEX('Equip Group &amp; Type ref'!$F:$H,MATCH(F798,'Equip Group &amp; Type ref'!$F:$F,0),MATCH(A798,'Equip Group &amp; Type ref'!$2:$2,0))</f>
        <v>#N/A</v>
      </c>
      <c r="I798" s="70" t="e">
        <f>VLOOKUP(F798,'Equip Group &amp; Type ref'!F:H,6,FALSE)</f>
        <v>#N/A</v>
      </c>
      <c r="J798" s="71" t="e">
        <f>CONCATENATE(D798,":",VLOOKUP(F798,'Equip Group &amp; Type ref'!F:G,2,FALSE),":",$W798)</f>
        <v>#N/A</v>
      </c>
      <c r="K798" s="84" t="e">
        <f t="shared" si="28"/>
        <v>#N/A</v>
      </c>
      <c r="L798" s="70" t="e">
        <f>INDEX('MFR_List ref'!$A:$A,MATCH($Z798,'MFR_List ref'!$B:$B,0))</f>
        <v>#N/A</v>
      </c>
      <c r="M798" s="76" t="e">
        <f t="shared" si="29"/>
        <v>#N/A</v>
      </c>
      <c r="N798" s="78"/>
      <c r="O798" s="85"/>
      <c r="P798" s="86"/>
      <c r="Q798" s="74"/>
      <c r="R798" s="35"/>
      <c r="S798" s="36"/>
      <c r="T798" s="98"/>
      <c r="U798" s="37"/>
      <c r="V798" s="37"/>
      <c r="W798" s="38"/>
      <c r="X798" s="38"/>
      <c r="Y798" s="38"/>
      <c r="Z798" s="35"/>
      <c r="AA798" s="40"/>
      <c r="AB798" s="41"/>
      <c r="AC798" s="42"/>
      <c r="AD798" s="34"/>
      <c r="AE798" s="39"/>
      <c r="AF798" s="39"/>
      <c r="AG798" s="39"/>
      <c r="AH798" s="34"/>
      <c r="AI798" s="39"/>
      <c r="AJ798" s="39"/>
      <c r="AK798" s="43"/>
      <c r="AL798" s="38"/>
      <c r="AM798" s="40"/>
      <c r="AN798" s="40"/>
      <c r="AO798" s="40"/>
      <c r="AP798" s="40"/>
      <c r="AQ798" s="39"/>
      <c r="AR798" s="39"/>
      <c r="AS798" s="39"/>
      <c r="AT798" s="39"/>
      <c r="AU798" s="39"/>
    </row>
    <row r="799" spans="1:47" s="26" customFormat="1" ht="39" customHeight="1" x14ac:dyDescent="0.25">
      <c r="A799" s="65" t="e">
        <f>VLOOKUP(D799,'Active-Bldg List ref'!$A:$E,4,FALSE)</f>
        <v>#N/A</v>
      </c>
      <c r="B799" s="65" t="e">
        <f>VLOOKUP(D799,'Active-Bldg List ref'!$A:$E,5,FALSE)</f>
        <v>#N/A</v>
      </c>
      <c r="C799" s="65" t="e">
        <f>VLOOKUP(D799,'Active-Bldg List ref'!$A:$B,2,FALSE)</f>
        <v>#N/A</v>
      </c>
      <c r="D799" s="65" t="e">
        <f>INDEX('Active-Bldg List ref'!$A:$A,MATCH(R799,'Active-Bldg List ref'!$C:$C,0))</f>
        <v>#N/A</v>
      </c>
      <c r="E799" s="65" t="e">
        <f>INDEX('Equip Group &amp; Type ref'!D:D,MATCH(U799,'Equip Group &amp; Type ref'!E:E,0))</f>
        <v>#N/A</v>
      </c>
      <c r="F799" s="66" t="e">
        <f>INDEX('Equip Group &amp; Type ref'!F:F,MATCH(V799,'Equip Group &amp; Type ref'!G:G,0))</f>
        <v>#N/A</v>
      </c>
      <c r="G799" s="83"/>
      <c r="H799" s="69" t="e">
        <f>INDEX('Equip Group &amp; Type ref'!$F:$H,MATCH(F799,'Equip Group &amp; Type ref'!$F:$F,0),MATCH(A799,'Equip Group &amp; Type ref'!$2:$2,0))</f>
        <v>#N/A</v>
      </c>
      <c r="I799" s="70" t="e">
        <f>VLOOKUP(F799,'Equip Group &amp; Type ref'!F:H,6,FALSE)</f>
        <v>#N/A</v>
      </c>
      <c r="J799" s="71" t="e">
        <f>CONCATENATE(D799,":",VLOOKUP(F799,'Equip Group &amp; Type ref'!F:G,2,FALSE),":",$W799)</f>
        <v>#N/A</v>
      </c>
      <c r="K799" s="84" t="e">
        <f t="shared" si="28"/>
        <v>#N/A</v>
      </c>
      <c r="L799" s="70" t="e">
        <f>INDEX('MFR_List ref'!$A:$A,MATCH($Z799,'MFR_List ref'!$B:$B,0))</f>
        <v>#N/A</v>
      </c>
      <c r="M799" s="76" t="e">
        <f t="shared" si="29"/>
        <v>#N/A</v>
      </c>
      <c r="N799" s="78"/>
      <c r="O799" s="85"/>
      <c r="P799" s="86"/>
      <c r="Q799" s="74"/>
      <c r="R799" s="35"/>
      <c r="S799" s="36"/>
      <c r="T799" s="98"/>
      <c r="U799" s="37"/>
      <c r="V799" s="37"/>
      <c r="W799" s="38"/>
      <c r="X799" s="38"/>
      <c r="Y799" s="38"/>
      <c r="Z799" s="35"/>
      <c r="AA799" s="40"/>
      <c r="AB799" s="41"/>
      <c r="AC799" s="42"/>
      <c r="AD799" s="34"/>
      <c r="AE799" s="39"/>
      <c r="AF799" s="39"/>
      <c r="AG799" s="39"/>
      <c r="AH799" s="34"/>
      <c r="AI799" s="39"/>
      <c r="AJ799" s="39"/>
      <c r="AK799" s="43"/>
      <c r="AL799" s="38"/>
      <c r="AM799" s="40"/>
      <c r="AN799" s="40"/>
      <c r="AO799" s="40"/>
      <c r="AP799" s="40"/>
      <c r="AQ799" s="39"/>
      <c r="AR799" s="39"/>
      <c r="AS799" s="39"/>
      <c r="AT799" s="39"/>
      <c r="AU799" s="39"/>
    </row>
    <row r="800" spans="1:47" s="26" customFormat="1" ht="39" customHeight="1" x14ac:dyDescent="0.25">
      <c r="A800" s="65" t="e">
        <f>VLOOKUP(D800,'Active-Bldg List ref'!$A:$E,4,FALSE)</f>
        <v>#N/A</v>
      </c>
      <c r="B800" s="65" t="e">
        <f>VLOOKUP(D800,'Active-Bldg List ref'!$A:$E,5,FALSE)</f>
        <v>#N/A</v>
      </c>
      <c r="C800" s="65" t="e">
        <f>VLOOKUP(D800,'Active-Bldg List ref'!$A:$B,2,FALSE)</f>
        <v>#N/A</v>
      </c>
      <c r="D800" s="65" t="e">
        <f>INDEX('Active-Bldg List ref'!$A:$A,MATCH(R800,'Active-Bldg List ref'!$C:$C,0))</f>
        <v>#N/A</v>
      </c>
      <c r="E800" s="65" t="e">
        <f>INDEX('Equip Group &amp; Type ref'!D:D,MATCH(U800,'Equip Group &amp; Type ref'!E:E,0))</f>
        <v>#N/A</v>
      </c>
      <c r="F800" s="66" t="e">
        <f>INDEX('Equip Group &amp; Type ref'!F:F,MATCH(V800,'Equip Group &amp; Type ref'!G:G,0))</f>
        <v>#N/A</v>
      </c>
      <c r="G800" s="83"/>
      <c r="H800" s="69" t="e">
        <f>INDEX('Equip Group &amp; Type ref'!$F:$H,MATCH(F800,'Equip Group &amp; Type ref'!$F:$F,0),MATCH(A800,'Equip Group &amp; Type ref'!$2:$2,0))</f>
        <v>#N/A</v>
      </c>
      <c r="I800" s="70" t="e">
        <f>VLOOKUP(F800,'Equip Group &amp; Type ref'!F:H,6,FALSE)</f>
        <v>#N/A</v>
      </c>
      <c r="J800" s="71" t="e">
        <f>CONCATENATE(D800,":",VLOOKUP(F800,'Equip Group &amp; Type ref'!F:G,2,FALSE),":",$W800)</f>
        <v>#N/A</v>
      </c>
      <c r="K800" s="84" t="e">
        <f t="shared" si="28"/>
        <v>#N/A</v>
      </c>
      <c r="L800" s="70" t="e">
        <f>INDEX('MFR_List ref'!$A:$A,MATCH($Z800,'MFR_List ref'!$B:$B,0))</f>
        <v>#N/A</v>
      </c>
      <c r="M800" s="76" t="e">
        <f t="shared" si="29"/>
        <v>#N/A</v>
      </c>
      <c r="N800" s="78"/>
      <c r="O800" s="85"/>
      <c r="P800" s="86"/>
      <c r="Q800" s="74"/>
      <c r="R800" s="35"/>
      <c r="S800" s="36"/>
      <c r="T800" s="98"/>
      <c r="U800" s="37"/>
      <c r="V800" s="37"/>
      <c r="W800" s="38"/>
      <c r="X800" s="38"/>
      <c r="Y800" s="38"/>
      <c r="Z800" s="35"/>
      <c r="AA800" s="40"/>
      <c r="AB800" s="41"/>
      <c r="AC800" s="42"/>
      <c r="AD800" s="34"/>
      <c r="AE800" s="39"/>
      <c r="AF800" s="39"/>
      <c r="AG800" s="39"/>
      <c r="AH800" s="34"/>
      <c r="AI800" s="39"/>
      <c r="AJ800" s="39"/>
      <c r="AK800" s="43"/>
      <c r="AL800" s="38"/>
      <c r="AM800" s="40"/>
      <c r="AN800" s="40"/>
      <c r="AO800" s="40"/>
      <c r="AP800" s="40"/>
      <c r="AQ800" s="39"/>
      <c r="AR800" s="39"/>
      <c r="AS800" s="39"/>
      <c r="AT800" s="39"/>
      <c r="AU800" s="39"/>
    </row>
    <row r="801" spans="1:47" s="26" customFormat="1" ht="39" customHeight="1" x14ac:dyDescent="0.25">
      <c r="A801" s="65" t="e">
        <f>VLOOKUP(D801,'Active-Bldg List ref'!$A:$E,4,FALSE)</f>
        <v>#N/A</v>
      </c>
      <c r="B801" s="65" t="e">
        <f>VLOOKUP(D801,'Active-Bldg List ref'!$A:$E,5,FALSE)</f>
        <v>#N/A</v>
      </c>
      <c r="C801" s="65" t="e">
        <f>VLOOKUP(D801,'Active-Bldg List ref'!$A:$B,2,FALSE)</f>
        <v>#N/A</v>
      </c>
      <c r="D801" s="65" t="e">
        <f>INDEX('Active-Bldg List ref'!$A:$A,MATCH(R801,'Active-Bldg List ref'!$C:$C,0))</f>
        <v>#N/A</v>
      </c>
      <c r="E801" s="65" t="e">
        <f>INDEX('Equip Group &amp; Type ref'!D:D,MATCH(U801,'Equip Group &amp; Type ref'!E:E,0))</f>
        <v>#N/A</v>
      </c>
      <c r="F801" s="66" t="e">
        <f>INDEX('Equip Group &amp; Type ref'!F:F,MATCH(V801,'Equip Group &amp; Type ref'!G:G,0))</f>
        <v>#N/A</v>
      </c>
      <c r="G801" s="83"/>
      <c r="H801" s="69" t="e">
        <f>INDEX('Equip Group &amp; Type ref'!$F:$H,MATCH(F801,'Equip Group &amp; Type ref'!$F:$F,0),MATCH(A801,'Equip Group &amp; Type ref'!$2:$2,0))</f>
        <v>#N/A</v>
      </c>
      <c r="I801" s="70" t="e">
        <f>VLOOKUP(F801,'Equip Group &amp; Type ref'!F:H,6,FALSE)</f>
        <v>#N/A</v>
      </c>
      <c r="J801" s="71" t="e">
        <f>CONCATENATE(D801,":",VLOOKUP(F801,'Equip Group &amp; Type ref'!F:G,2,FALSE),":",$W801)</f>
        <v>#N/A</v>
      </c>
      <c r="K801" s="84" t="e">
        <f t="shared" si="28"/>
        <v>#N/A</v>
      </c>
      <c r="L801" s="70" t="e">
        <f>INDEX('MFR_List ref'!$A:$A,MATCH($Z801,'MFR_List ref'!$B:$B,0))</f>
        <v>#N/A</v>
      </c>
      <c r="M801" s="76" t="e">
        <f t="shared" si="29"/>
        <v>#N/A</v>
      </c>
      <c r="N801" s="78"/>
      <c r="O801" s="85"/>
      <c r="P801" s="86"/>
      <c r="Q801" s="74"/>
      <c r="R801" s="35"/>
      <c r="S801" s="36"/>
      <c r="T801" s="98"/>
      <c r="U801" s="37"/>
      <c r="V801" s="37"/>
      <c r="W801" s="38"/>
      <c r="X801" s="38"/>
      <c r="Y801" s="38"/>
      <c r="Z801" s="35"/>
      <c r="AA801" s="40"/>
      <c r="AB801" s="41"/>
      <c r="AC801" s="42"/>
      <c r="AD801" s="34"/>
      <c r="AE801" s="39"/>
      <c r="AF801" s="39"/>
      <c r="AG801" s="39"/>
      <c r="AH801" s="34"/>
      <c r="AI801" s="39"/>
      <c r="AJ801" s="39"/>
      <c r="AK801" s="43"/>
      <c r="AL801" s="38"/>
      <c r="AM801" s="40"/>
      <c r="AN801" s="40"/>
      <c r="AO801" s="40"/>
      <c r="AP801" s="40"/>
      <c r="AQ801" s="39"/>
      <c r="AR801" s="39"/>
      <c r="AS801" s="39"/>
      <c r="AT801" s="39"/>
      <c r="AU801" s="39"/>
    </row>
    <row r="802" spans="1:47" s="26" customFormat="1" ht="39" customHeight="1" x14ac:dyDescent="0.25">
      <c r="A802" s="65" t="e">
        <f>VLOOKUP(D802,'Active-Bldg List ref'!$A:$E,4,FALSE)</f>
        <v>#N/A</v>
      </c>
      <c r="B802" s="65" t="e">
        <f>VLOOKUP(D802,'Active-Bldg List ref'!$A:$E,5,FALSE)</f>
        <v>#N/A</v>
      </c>
      <c r="C802" s="65" t="e">
        <f>VLOOKUP(D802,'Active-Bldg List ref'!$A:$B,2,FALSE)</f>
        <v>#N/A</v>
      </c>
      <c r="D802" s="65" t="e">
        <f>INDEX('Active-Bldg List ref'!$A:$A,MATCH(R802,'Active-Bldg List ref'!$C:$C,0))</f>
        <v>#N/A</v>
      </c>
      <c r="E802" s="65" t="e">
        <f>INDEX('Equip Group &amp; Type ref'!D:D,MATCH(U802,'Equip Group &amp; Type ref'!E:E,0))</f>
        <v>#N/A</v>
      </c>
      <c r="F802" s="66" t="e">
        <f>INDEX('Equip Group &amp; Type ref'!F:F,MATCH(V802,'Equip Group &amp; Type ref'!G:G,0))</f>
        <v>#N/A</v>
      </c>
      <c r="G802" s="83"/>
      <c r="H802" s="69" t="e">
        <f>INDEX('Equip Group &amp; Type ref'!$F:$H,MATCH(F802,'Equip Group &amp; Type ref'!$F:$F,0),MATCH(A802,'Equip Group &amp; Type ref'!$2:$2,0))</f>
        <v>#N/A</v>
      </c>
      <c r="I802" s="70" t="e">
        <f>VLOOKUP(F802,'Equip Group &amp; Type ref'!F:H,6,FALSE)</f>
        <v>#N/A</v>
      </c>
      <c r="J802" s="71" t="e">
        <f>CONCATENATE(D802,":",VLOOKUP(F802,'Equip Group &amp; Type ref'!F:G,2,FALSE),":",$W802)</f>
        <v>#N/A</v>
      </c>
      <c r="K802" s="84" t="e">
        <f t="shared" si="28"/>
        <v>#N/A</v>
      </c>
      <c r="L802" s="70" t="e">
        <f>INDEX('MFR_List ref'!$A:$A,MATCH($Z802,'MFR_List ref'!$B:$B,0))</f>
        <v>#N/A</v>
      </c>
      <c r="M802" s="76" t="e">
        <f t="shared" si="29"/>
        <v>#N/A</v>
      </c>
      <c r="N802" s="78"/>
      <c r="O802" s="85"/>
      <c r="P802" s="86"/>
      <c r="Q802" s="74"/>
      <c r="R802" s="35"/>
      <c r="S802" s="36"/>
      <c r="T802" s="98"/>
      <c r="U802" s="37"/>
      <c r="V802" s="37"/>
      <c r="W802" s="38"/>
      <c r="X802" s="38"/>
      <c r="Y802" s="38"/>
      <c r="Z802" s="35"/>
      <c r="AA802" s="40"/>
      <c r="AB802" s="41"/>
      <c r="AC802" s="42"/>
      <c r="AD802" s="34"/>
      <c r="AE802" s="39"/>
      <c r="AF802" s="39"/>
      <c r="AG802" s="39"/>
      <c r="AH802" s="34"/>
      <c r="AI802" s="39"/>
      <c r="AJ802" s="39"/>
      <c r="AK802" s="43"/>
      <c r="AL802" s="38"/>
      <c r="AM802" s="40"/>
      <c r="AN802" s="40"/>
      <c r="AO802" s="40"/>
      <c r="AP802" s="40"/>
      <c r="AQ802" s="39"/>
      <c r="AR802" s="39"/>
      <c r="AS802" s="39"/>
      <c r="AT802" s="39"/>
      <c r="AU802" s="39"/>
    </row>
    <row r="803" spans="1:47" s="26" customFormat="1" ht="39" customHeight="1" x14ac:dyDescent="0.25">
      <c r="A803" s="65" t="e">
        <f>VLOOKUP(D803,'Active-Bldg List ref'!$A:$E,4,FALSE)</f>
        <v>#N/A</v>
      </c>
      <c r="B803" s="65" t="e">
        <f>VLOOKUP(D803,'Active-Bldg List ref'!$A:$E,5,FALSE)</f>
        <v>#N/A</v>
      </c>
      <c r="C803" s="65" t="e">
        <f>VLOOKUP(D803,'Active-Bldg List ref'!$A:$B,2,FALSE)</f>
        <v>#N/A</v>
      </c>
      <c r="D803" s="65" t="e">
        <f>INDEX('Active-Bldg List ref'!$A:$A,MATCH(R803,'Active-Bldg List ref'!$C:$C,0))</f>
        <v>#N/A</v>
      </c>
      <c r="E803" s="65" t="e">
        <f>INDEX('Equip Group &amp; Type ref'!D:D,MATCH(U803,'Equip Group &amp; Type ref'!E:E,0))</f>
        <v>#N/A</v>
      </c>
      <c r="F803" s="66" t="e">
        <f>INDEX('Equip Group &amp; Type ref'!F:F,MATCH(V803,'Equip Group &amp; Type ref'!G:G,0))</f>
        <v>#N/A</v>
      </c>
      <c r="G803" s="83"/>
      <c r="H803" s="69" t="e">
        <f>INDEX('Equip Group &amp; Type ref'!$F:$H,MATCH(F803,'Equip Group &amp; Type ref'!$F:$F,0),MATCH(A803,'Equip Group &amp; Type ref'!$2:$2,0))</f>
        <v>#N/A</v>
      </c>
      <c r="I803" s="70" t="e">
        <f>VLOOKUP(F803,'Equip Group &amp; Type ref'!F:H,6,FALSE)</f>
        <v>#N/A</v>
      </c>
      <c r="J803" s="71" t="e">
        <f>CONCATENATE(D803,":",VLOOKUP(F803,'Equip Group &amp; Type ref'!F:G,2,FALSE),":",$W803)</f>
        <v>#N/A</v>
      </c>
      <c r="K803" s="84" t="e">
        <f t="shared" si="28"/>
        <v>#N/A</v>
      </c>
      <c r="L803" s="70" t="e">
        <f>INDEX('MFR_List ref'!$A:$A,MATCH($Z803,'MFR_List ref'!$B:$B,0))</f>
        <v>#N/A</v>
      </c>
      <c r="M803" s="76" t="e">
        <f t="shared" si="29"/>
        <v>#N/A</v>
      </c>
      <c r="N803" s="78"/>
      <c r="O803" s="85"/>
      <c r="P803" s="86"/>
      <c r="Q803" s="74"/>
      <c r="R803" s="35"/>
      <c r="S803" s="36"/>
      <c r="T803" s="98"/>
      <c r="U803" s="37"/>
      <c r="V803" s="37"/>
      <c r="W803" s="38"/>
      <c r="X803" s="38"/>
      <c r="Y803" s="38"/>
      <c r="Z803" s="35"/>
      <c r="AA803" s="40"/>
      <c r="AB803" s="41"/>
      <c r="AC803" s="42"/>
      <c r="AD803" s="34"/>
      <c r="AE803" s="39"/>
      <c r="AF803" s="39"/>
      <c r="AG803" s="39"/>
      <c r="AH803" s="34"/>
      <c r="AI803" s="39"/>
      <c r="AJ803" s="39"/>
      <c r="AK803" s="43"/>
      <c r="AL803" s="38"/>
      <c r="AM803" s="40"/>
      <c r="AN803" s="40"/>
      <c r="AO803" s="40"/>
      <c r="AP803" s="40"/>
      <c r="AQ803" s="39"/>
      <c r="AR803" s="39"/>
      <c r="AS803" s="39"/>
      <c r="AT803" s="39"/>
      <c r="AU803" s="39"/>
    </row>
    <row r="804" spans="1:47" s="26" customFormat="1" ht="39" customHeight="1" x14ac:dyDescent="0.25">
      <c r="A804" s="65" t="e">
        <f>VLOOKUP(D804,'Active-Bldg List ref'!$A:$E,4,FALSE)</f>
        <v>#N/A</v>
      </c>
      <c r="B804" s="65" t="e">
        <f>VLOOKUP(D804,'Active-Bldg List ref'!$A:$E,5,FALSE)</f>
        <v>#N/A</v>
      </c>
      <c r="C804" s="65" t="e">
        <f>VLOOKUP(D804,'Active-Bldg List ref'!$A:$B,2,FALSE)</f>
        <v>#N/A</v>
      </c>
      <c r="D804" s="65" t="e">
        <f>INDEX('Active-Bldg List ref'!$A:$A,MATCH(R804,'Active-Bldg List ref'!$C:$C,0))</f>
        <v>#N/A</v>
      </c>
      <c r="E804" s="65" t="e">
        <f>INDEX('Equip Group &amp; Type ref'!D:D,MATCH(U804,'Equip Group &amp; Type ref'!E:E,0))</f>
        <v>#N/A</v>
      </c>
      <c r="F804" s="66" t="e">
        <f>INDEX('Equip Group &amp; Type ref'!F:F,MATCH(V804,'Equip Group &amp; Type ref'!G:G,0))</f>
        <v>#N/A</v>
      </c>
      <c r="G804" s="83"/>
      <c r="H804" s="69" t="e">
        <f>INDEX('Equip Group &amp; Type ref'!$F:$H,MATCH(F804,'Equip Group &amp; Type ref'!$F:$F,0),MATCH(A804,'Equip Group &amp; Type ref'!$2:$2,0))</f>
        <v>#N/A</v>
      </c>
      <c r="I804" s="70" t="e">
        <f>VLOOKUP(F804,'Equip Group &amp; Type ref'!F:H,6,FALSE)</f>
        <v>#N/A</v>
      </c>
      <c r="J804" s="71" t="e">
        <f>CONCATENATE(D804,":",VLOOKUP(F804,'Equip Group &amp; Type ref'!F:G,2,FALSE),":",$W804)</f>
        <v>#N/A</v>
      </c>
      <c r="K804" s="84" t="e">
        <f t="shared" si="28"/>
        <v>#N/A</v>
      </c>
      <c r="L804" s="70" t="e">
        <f>INDEX('MFR_List ref'!$A:$A,MATCH($Z804,'MFR_List ref'!$B:$B,0))</f>
        <v>#N/A</v>
      </c>
      <c r="M804" s="76" t="e">
        <f t="shared" si="29"/>
        <v>#N/A</v>
      </c>
      <c r="N804" s="78"/>
      <c r="O804" s="85"/>
      <c r="P804" s="86"/>
      <c r="Q804" s="74"/>
      <c r="R804" s="35"/>
      <c r="S804" s="36"/>
      <c r="T804" s="98"/>
      <c r="U804" s="37"/>
      <c r="V804" s="37"/>
      <c r="W804" s="38"/>
      <c r="X804" s="38"/>
      <c r="Y804" s="38"/>
      <c r="Z804" s="35"/>
      <c r="AA804" s="40"/>
      <c r="AB804" s="41"/>
      <c r="AC804" s="42"/>
      <c r="AD804" s="34"/>
      <c r="AE804" s="39"/>
      <c r="AF804" s="39"/>
      <c r="AG804" s="39"/>
      <c r="AH804" s="34"/>
      <c r="AI804" s="39"/>
      <c r="AJ804" s="39"/>
      <c r="AK804" s="43"/>
      <c r="AL804" s="38"/>
      <c r="AM804" s="40"/>
      <c r="AN804" s="40"/>
      <c r="AO804" s="40"/>
      <c r="AP804" s="40"/>
      <c r="AQ804" s="39"/>
      <c r="AR804" s="39"/>
      <c r="AS804" s="39"/>
      <c r="AT804" s="39"/>
      <c r="AU804" s="39"/>
    </row>
    <row r="805" spans="1:47" s="26" customFormat="1" ht="39" customHeight="1" x14ac:dyDescent="0.25">
      <c r="A805" s="65" t="e">
        <f>VLOOKUP(D805,'Active-Bldg List ref'!$A:$E,4,FALSE)</f>
        <v>#N/A</v>
      </c>
      <c r="B805" s="65" t="e">
        <f>VLOOKUP(D805,'Active-Bldg List ref'!$A:$E,5,FALSE)</f>
        <v>#N/A</v>
      </c>
      <c r="C805" s="65" t="e">
        <f>VLOOKUP(D805,'Active-Bldg List ref'!$A:$B,2,FALSE)</f>
        <v>#N/A</v>
      </c>
      <c r="D805" s="65" t="e">
        <f>INDEX('Active-Bldg List ref'!$A:$A,MATCH(R805,'Active-Bldg List ref'!$C:$C,0))</f>
        <v>#N/A</v>
      </c>
      <c r="E805" s="65" t="e">
        <f>INDEX('Equip Group &amp; Type ref'!D:D,MATCH(U805,'Equip Group &amp; Type ref'!E:E,0))</f>
        <v>#N/A</v>
      </c>
      <c r="F805" s="66" t="e">
        <f>INDEX('Equip Group &amp; Type ref'!F:F,MATCH(V805,'Equip Group &amp; Type ref'!G:G,0))</f>
        <v>#N/A</v>
      </c>
      <c r="G805" s="83"/>
      <c r="H805" s="69" t="e">
        <f>INDEX('Equip Group &amp; Type ref'!$F:$H,MATCH(F805,'Equip Group &amp; Type ref'!$F:$F,0),MATCH(A805,'Equip Group &amp; Type ref'!$2:$2,0))</f>
        <v>#N/A</v>
      </c>
      <c r="I805" s="70" t="e">
        <f>VLOOKUP(F805,'Equip Group &amp; Type ref'!F:H,6,FALSE)</f>
        <v>#N/A</v>
      </c>
      <c r="J805" s="71" t="e">
        <f>CONCATENATE(D805,":",VLOOKUP(F805,'Equip Group &amp; Type ref'!F:G,2,FALSE),":",$W805)</f>
        <v>#N/A</v>
      </c>
      <c r="K805" s="84" t="e">
        <f t="shared" si="28"/>
        <v>#N/A</v>
      </c>
      <c r="L805" s="70" t="e">
        <f>INDEX('MFR_List ref'!$A:$A,MATCH($Z805,'MFR_List ref'!$B:$B,0))</f>
        <v>#N/A</v>
      </c>
      <c r="M805" s="76" t="e">
        <f t="shared" si="29"/>
        <v>#N/A</v>
      </c>
      <c r="N805" s="78"/>
      <c r="O805" s="85"/>
      <c r="P805" s="86"/>
      <c r="Q805" s="74"/>
      <c r="R805" s="35"/>
      <c r="S805" s="36"/>
      <c r="T805" s="98"/>
      <c r="U805" s="37"/>
      <c r="V805" s="37"/>
      <c r="W805" s="38"/>
      <c r="X805" s="38"/>
      <c r="Y805" s="38"/>
      <c r="Z805" s="35"/>
      <c r="AA805" s="40"/>
      <c r="AB805" s="41"/>
      <c r="AC805" s="42"/>
      <c r="AD805" s="34"/>
      <c r="AE805" s="39"/>
      <c r="AF805" s="39"/>
      <c r="AG805" s="39"/>
      <c r="AH805" s="34"/>
      <c r="AI805" s="39"/>
      <c r="AJ805" s="39"/>
      <c r="AK805" s="43"/>
      <c r="AL805" s="38"/>
      <c r="AM805" s="40"/>
      <c r="AN805" s="40"/>
      <c r="AO805" s="40"/>
      <c r="AP805" s="40"/>
      <c r="AQ805" s="39"/>
      <c r="AR805" s="39"/>
      <c r="AS805" s="39"/>
      <c r="AT805" s="39"/>
      <c r="AU805" s="39"/>
    </row>
    <row r="806" spans="1:47" s="26" customFormat="1" ht="39" customHeight="1" x14ac:dyDescent="0.25">
      <c r="A806" s="65" t="e">
        <f>VLOOKUP(D806,'Active-Bldg List ref'!$A:$E,4,FALSE)</f>
        <v>#N/A</v>
      </c>
      <c r="B806" s="65" t="e">
        <f>VLOOKUP(D806,'Active-Bldg List ref'!$A:$E,5,FALSE)</f>
        <v>#N/A</v>
      </c>
      <c r="C806" s="65" t="e">
        <f>VLOOKUP(D806,'Active-Bldg List ref'!$A:$B,2,FALSE)</f>
        <v>#N/A</v>
      </c>
      <c r="D806" s="65" t="e">
        <f>INDEX('Active-Bldg List ref'!$A:$A,MATCH(R806,'Active-Bldg List ref'!$C:$C,0))</f>
        <v>#N/A</v>
      </c>
      <c r="E806" s="65" t="e">
        <f>INDEX('Equip Group &amp; Type ref'!D:D,MATCH(U806,'Equip Group &amp; Type ref'!E:E,0))</f>
        <v>#N/A</v>
      </c>
      <c r="F806" s="66" t="e">
        <f>INDEX('Equip Group &amp; Type ref'!F:F,MATCH(V806,'Equip Group &amp; Type ref'!G:G,0))</f>
        <v>#N/A</v>
      </c>
      <c r="G806" s="83"/>
      <c r="H806" s="69" t="e">
        <f>INDEX('Equip Group &amp; Type ref'!$F:$H,MATCH(F806,'Equip Group &amp; Type ref'!$F:$F,0),MATCH(A806,'Equip Group &amp; Type ref'!$2:$2,0))</f>
        <v>#N/A</v>
      </c>
      <c r="I806" s="70" t="e">
        <f>VLOOKUP(F806,'Equip Group &amp; Type ref'!F:H,6,FALSE)</f>
        <v>#N/A</v>
      </c>
      <c r="J806" s="71" t="e">
        <f>CONCATENATE(D806,":",VLOOKUP(F806,'Equip Group &amp; Type ref'!F:G,2,FALSE),":",$W806)</f>
        <v>#N/A</v>
      </c>
      <c r="K806" s="84" t="e">
        <f t="shared" si="28"/>
        <v>#N/A</v>
      </c>
      <c r="L806" s="70" t="e">
        <f>INDEX('MFR_List ref'!$A:$A,MATCH($Z806,'MFR_List ref'!$B:$B,0))</f>
        <v>#N/A</v>
      </c>
      <c r="M806" s="76" t="e">
        <f t="shared" si="29"/>
        <v>#N/A</v>
      </c>
      <c r="N806" s="78"/>
      <c r="O806" s="85"/>
      <c r="P806" s="86"/>
      <c r="Q806" s="74"/>
      <c r="R806" s="35"/>
      <c r="S806" s="36"/>
      <c r="T806" s="98"/>
      <c r="U806" s="37"/>
      <c r="V806" s="37"/>
      <c r="W806" s="38"/>
      <c r="X806" s="38"/>
      <c r="Y806" s="38"/>
      <c r="Z806" s="35"/>
      <c r="AA806" s="40"/>
      <c r="AB806" s="41"/>
      <c r="AC806" s="42"/>
      <c r="AD806" s="34"/>
      <c r="AE806" s="39"/>
      <c r="AF806" s="39"/>
      <c r="AG806" s="39"/>
      <c r="AH806" s="34"/>
      <c r="AI806" s="39"/>
      <c r="AJ806" s="39"/>
      <c r="AK806" s="43"/>
      <c r="AL806" s="38"/>
      <c r="AM806" s="40"/>
      <c r="AN806" s="40"/>
      <c r="AO806" s="40"/>
      <c r="AP806" s="40"/>
      <c r="AQ806" s="39"/>
      <c r="AR806" s="39"/>
      <c r="AS806" s="39"/>
      <c r="AT806" s="39"/>
      <c r="AU806" s="39"/>
    </row>
    <row r="807" spans="1:47" s="26" customFormat="1" ht="39" customHeight="1" x14ac:dyDescent="0.25">
      <c r="A807" s="65" t="e">
        <f>VLOOKUP(D807,'Active-Bldg List ref'!$A:$E,4,FALSE)</f>
        <v>#N/A</v>
      </c>
      <c r="B807" s="65" t="e">
        <f>VLOOKUP(D807,'Active-Bldg List ref'!$A:$E,5,FALSE)</f>
        <v>#N/A</v>
      </c>
      <c r="C807" s="65" t="e">
        <f>VLOOKUP(D807,'Active-Bldg List ref'!$A:$B,2,FALSE)</f>
        <v>#N/A</v>
      </c>
      <c r="D807" s="65" t="e">
        <f>INDEX('Active-Bldg List ref'!$A:$A,MATCH(R807,'Active-Bldg List ref'!$C:$C,0))</f>
        <v>#N/A</v>
      </c>
      <c r="E807" s="65" t="e">
        <f>INDEX('Equip Group &amp; Type ref'!D:D,MATCH(U807,'Equip Group &amp; Type ref'!E:E,0))</f>
        <v>#N/A</v>
      </c>
      <c r="F807" s="66" t="e">
        <f>INDEX('Equip Group &amp; Type ref'!F:F,MATCH(V807,'Equip Group &amp; Type ref'!G:G,0))</f>
        <v>#N/A</v>
      </c>
      <c r="G807" s="83"/>
      <c r="H807" s="69" t="e">
        <f>INDEX('Equip Group &amp; Type ref'!$F:$H,MATCH(F807,'Equip Group &amp; Type ref'!$F:$F,0),MATCH(A807,'Equip Group &amp; Type ref'!$2:$2,0))</f>
        <v>#N/A</v>
      </c>
      <c r="I807" s="70" t="e">
        <f>VLOOKUP(F807,'Equip Group &amp; Type ref'!F:H,6,FALSE)</f>
        <v>#N/A</v>
      </c>
      <c r="J807" s="71" t="e">
        <f>CONCATENATE(D807,":",VLOOKUP(F807,'Equip Group &amp; Type ref'!F:G,2,FALSE),":",$W807)</f>
        <v>#N/A</v>
      </c>
      <c r="K807" s="84" t="e">
        <f t="shared" si="28"/>
        <v>#N/A</v>
      </c>
      <c r="L807" s="70" t="e">
        <f>INDEX('MFR_List ref'!$A:$A,MATCH($Z807,'MFR_List ref'!$B:$B,0))</f>
        <v>#N/A</v>
      </c>
      <c r="M807" s="76" t="e">
        <f t="shared" si="29"/>
        <v>#N/A</v>
      </c>
      <c r="N807" s="78"/>
      <c r="O807" s="85"/>
      <c r="P807" s="86"/>
      <c r="Q807" s="74"/>
      <c r="R807" s="35"/>
      <c r="S807" s="36"/>
      <c r="T807" s="98"/>
      <c r="U807" s="37"/>
      <c r="V807" s="37"/>
      <c r="W807" s="38"/>
      <c r="X807" s="38"/>
      <c r="Y807" s="38"/>
      <c r="Z807" s="35"/>
      <c r="AA807" s="40"/>
      <c r="AB807" s="41"/>
      <c r="AC807" s="42"/>
      <c r="AD807" s="34"/>
      <c r="AE807" s="39"/>
      <c r="AF807" s="39"/>
      <c r="AG807" s="39"/>
      <c r="AH807" s="34"/>
      <c r="AI807" s="39"/>
      <c r="AJ807" s="39"/>
      <c r="AK807" s="43"/>
      <c r="AL807" s="38"/>
      <c r="AM807" s="40"/>
      <c r="AN807" s="40"/>
      <c r="AO807" s="40"/>
      <c r="AP807" s="40"/>
      <c r="AQ807" s="39"/>
      <c r="AR807" s="39"/>
      <c r="AS807" s="39"/>
      <c r="AT807" s="39"/>
      <c r="AU807" s="39"/>
    </row>
    <row r="808" spans="1:47" s="26" customFormat="1" ht="39" customHeight="1" x14ac:dyDescent="0.25">
      <c r="A808" s="65" t="e">
        <f>VLOOKUP(D808,'Active-Bldg List ref'!$A:$E,4,FALSE)</f>
        <v>#N/A</v>
      </c>
      <c r="B808" s="65" t="e">
        <f>VLOOKUP(D808,'Active-Bldg List ref'!$A:$E,5,FALSE)</f>
        <v>#N/A</v>
      </c>
      <c r="C808" s="65" t="e">
        <f>VLOOKUP(D808,'Active-Bldg List ref'!$A:$B,2,FALSE)</f>
        <v>#N/A</v>
      </c>
      <c r="D808" s="65" t="e">
        <f>INDEX('Active-Bldg List ref'!$A:$A,MATCH(R808,'Active-Bldg List ref'!$C:$C,0))</f>
        <v>#N/A</v>
      </c>
      <c r="E808" s="65" t="e">
        <f>INDEX('Equip Group &amp; Type ref'!D:D,MATCH(U808,'Equip Group &amp; Type ref'!E:E,0))</f>
        <v>#N/A</v>
      </c>
      <c r="F808" s="66" t="e">
        <f>INDEX('Equip Group &amp; Type ref'!F:F,MATCH(V808,'Equip Group &amp; Type ref'!G:G,0))</f>
        <v>#N/A</v>
      </c>
      <c r="G808" s="83"/>
      <c r="H808" s="69" t="e">
        <f>INDEX('Equip Group &amp; Type ref'!$F:$H,MATCH(F808,'Equip Group &amp; Type ref'!$F:$F,0),MATCH(A808,'Equip Group &amp; Type ref'!$2:$2,0))</f>
        <v>#N/A</v>
      </c>
      <c r="I808" s="70" t="e">
        <f>VLOOKUP(F808,'Equip Group &amp; Type ref'!F:H,6,FALSE)</f>
        <v>#N/A</v>
      </c>
      <c r="J808" s="71" t="e">
        <f>CONCATENATE(D808,":",VLOOKUP(F808,'Equip Group &amp; Type ref'!F:G,2,FALSE),":",$W808)</f>
        <v>#N/A</v>
      </c>
      <c r="K808" s="84" t="e">
        <f t="shared" si="28"/>
        <v>#N/A</v>
      </c>
      <c r="L808" s="70" t="e">
        <f>INDEX('MFR_List ref'!$A:$A,MATCH($Z808,'MFR_List ref'!$B:$B,0))</f>
        <v>#N/A</v>
      </c>
      <c r="M808" s="76" t="e">
        <f t="shared" si="29"/>
        <v>#N/A</v>
      </c>
      <c r="N808" s="78"/>
      <c r="O808" s="85"/>
      <c r="P808" s="86"/>
      <c r="Q808" s="74"/>
      <c r="R808" s="35"/>
      <c r="S808" s="36"/>
      <c r="T808" s="98"/>
      <c r="U808" s="37"/>
      <c r="V808" s="37"/>
      <c r="W808" s="38"/>
      <c r="X808" s="38"/>
      <c r="Y808" s="38"/>
      <c r="Z808" s="35"/>
      <c r="AA808" s="40"/>
      <c r="AB808" s="41"/>
      <c r="AC808" s="42"/>
      <c r="AD808" s="34"/>
      <c r="AE808" s="39"/>
      <c r="AF808" s="39"/>
      <c r="AG808" s="39"/>
      <c r="AH808" s="34"/>
      <c r="AI808" s="39"/>
      <c r="AJ808" s="39"/>
      <c r="AK808" s="43"/>
      <c r="AL808" s="38"/>
      <c r="AM808" s="40"/>
      <c r="AN808" s="40"/>
      <c r="AO808" s="40"/>
      <c r="AP808" s="40"/>
      <c r="AQ808" s="39"/>
      <c r="AR808" s="39"/>
      <c r="AS808" s="39"/>
      <c r="AT808" s="39"/>
      <c r="AU808" s="39"/>
    </row>
    <row r="809" spans="1:47" s="26" customFormat="1" ht="39" customHeight="1" x14ac:dyDescent="0.25">
      <c r="A809" s="65" t="e">
        <f>VLOOKUP(D809,'Active-Bldg List ref'!$A:$E,4,FALSE)</f>
        <v>#N/A</v>
      </c>
      <c r="B809" s="65" t="e">
        <f>VLOOKUP(D809,'Active-Bldg List ref'!$A:$E,5,FALSE)</f>
        <v>#N/A</v>
      </c>
      <c r="C809" s="65" t="e">
        <f>VLOOKUP(D809,'Active-Bldg List ref'!$A:$B,2,FALSE)</f>
        <v>#N/A</v>
      </c>
      <c r="D809" s="65" t="e">
        <f>INDEX('Active-Bldg List ref'!$A:$A,MATCH(R809,'Active-Bldg List ref'!$C:$C,0))</f>
        <v>#N/A</v>
      </c>
      <c r="E809" s="65" t="e">
        <f>INDEX('Equip Group &amp; Type ref'!D:D,MATCH(U809,'Equip Group &amp; Type ref'!E:E,0))</f>
        <v>#N/A</v>
      </c>
      <c r="F809" s="66" t="e">
        <f>INDEX('Equip Group &amp; Type ref'!F:F,MATCH(V809,'Equip Group &amp; Type ref'!G:G,0))</f>
        <v>#N/A</v>
      </c>
      <c r="G809" s="83"/>
      <c r="H809" s="69" t="e">
        <f>INDEX('Equip Group &amp; Type ref'!$F:$H,MATCH(F809,'Equip Group &amp; Type ref'!$F:$F,0),MATCH(A809,'Equip Group &amp; Type ref'!$2:$2,0))</f>
        <v>#N/A</v>
      </c>
      <c r="I809" s="70" t="e">
        <f>VLOOKUP(F809,'Equip Group &amp; Type ref'!F:H,6,FALSE)</f>
        <v>#N/A</v>
      </c>
      <c r="J809" s="71" t="e">
        <f>CONCATENATE(D809,":",VLOOKUP(F809,'Equip Group &amp; Type ref'!F:G,2,FALSE),":",$W809)</f>
        <v>#N/A</v>
      </c>
      <c r="K809" s="84" t="e">
        <f t="shared" si="28"/>
        <v>#N/A</v>
      </c>
      <c r="L809" s="70" t="e">
        <f>INDEX('MFR_List ref'!$A:$A,MATCH($Z809,'MFR_List ref'!$B:$B,0))</f>
        <v>#N/A</v>
      </c>
      <c r="M809" s="76" t="e">
        <f t="shared" si="29"/>
        <v>#N/A</v>
      </c>
      <c r="N809" s="78"/>
      <c r="O809" s="85"/>
      <c r="P809" s="86"/>
      <c r="Q809" s="74"/>
      <c r="R809" s="35"/>
      <c r="S809" s="36"/>
      <c r="T809" s="98"/>
      <c r="U809" s="37"/>
      <c r="V809" s="37"/>
      <c r="W809" s="38"/>
      <c r="X809" s="38"/>
      <c r="Y809" s="38"/>
      <c r="Z809" s="35"/>
      <c r="AA809" s="40"/>
      <c r="AB809" s="41"/>
      <c r="AC809" s="42"/>
      <c r="AD809" s="34"/>
      <c r="AE809" s="39"/>
      <c r="AF809" s="39"/>
      <c r="AG809" s="39"/>
      <c r="AH809" s="34"/>
      <c r="AI809" s="39"/>
      <c r="AJ809" s="39"/>
      <c r="AK809" s="43"/>
      <c r="AL809" s="38"/>
      <c r="AM809" s="40"/>
      <c r="AN809" s="40"/>
      <c r="AO809" s="40"/>
      <c r="AP809" s="40"/>
      <c r="AQ809" s="39"/>
      <c r="AR809" s="39"/>
      <c r="AS809" s="39"/>
      <c r="AT809" s="39"/>
      <c r="AU809" s="39"/>
    </row>
    <row r="810" spans="1:47" s="26" customFormat="1" ht="39" customHeight="1" x14ac:dyDescent="0.25">
      <c r="A810" s="65" t="e">
        <f>VLOOKUP(D810,'Active-Bldg List ref'!$A:$E,4,FALSE)</f>
        <v>#N/A</v>
      </c>
      <c r="B810" s="65" t="e">
        <f>VLOOKUP(D810,'Active-Bldg List ref'!$A:$E,5,FALSE)</f>
        <v>#N/A</v>
      </c>
      <c r="C810" s="65" t="e">
        <f>VLOOKUP(D810,'Active-Bldg List ref'!$A:$B,2,FALSE)</f>
        <v>#N/A</v>
      </c>
      <c r="D810" s="65" t="e">
        <f>INDEX('Active-Bldg List ref'!$A:$A,MATCH(R810,'Active-Bldg List ref'!$C:$C,0))</f>
        <v>#N/A</v>
      </c>
      <c r="E810" s="65" t="e">
        <f>INDEX('Equip Group &amp; Type ref'!D:D,MATCH(U810,'Equip Group &amp; Type ref'!E:E,0))</f>
        <v>#N/A</v>
      </c>
      <c r="F810" s="66" t="e">
        <f>INDEX('Equip Group &amp; Type ref'!F:F,MATCH(V810,'Equip Group &amp; Type ref'!G:G,0))</f>
        <v>#N/A</v>
      </c>
      <c r="G810" s="83"/>
      <c r="H810" s="69" t="e">
        <f>INDEX('Equip Group &amp; Type ref'!$F:$H,MATCH(F810,'Equip Group &amp; Type ref'!$F:$F,0),MATCH(A810,'Equip Group &amp; Type ref'!$2:$2,0))</f>
        <v>#N/A</v>
      </c>
      <c r="I810" s="70" t="e">
        <f>VLOOKUP(F810,'Equip Group &amp; Type ref'!F:H,6,FALSE)</f>
        <v>#N/A</v>
      </c>
      <c r="J810" s="71" t="e">
        <f>CONCATENATE(D810,":",VLOOKUP(F810,'Equip Group &amp; Type ref'!F:G,2,FALSE),":",$W810)</f>
        <v>#N/A</v>
      </c>
      <c r="K810" s="84" t="e">
        <f t="shared" si="28"/>
        <v>#N/A</v>
      </c>
      <c r="L810" s="70" t="e">
        <f>INDEX('MFR_List ref'!$A:$A,MATCH($Z810,'MFR_List ref'!$B:$B,0))</f>
        <v>#N/A</v>
      </c>
      <c r="M810" s="76" t="e">
        <f t="shared" si="29"/>
        <v>#N/A</v>
      </c>
      <c r="N810" s="78"/>
      <c r="O810" s="85"/>
      <c r="P810" s="86"/>
      <c r="Q810" s="74"/>
      <c r="R810" s="35"/>
      <c r="S810" s="36"/>
      <c r="T810" s="98"/>
      <c r="U810" s="37"/>
      <c r="V810" s="37"/>
      <c r="W810" s="38"/>
      <c r="X810" s="38"/>
      <c r="Y810" s="38"/>
      <c r="Z810" s="35"/>
      <c r="AA810" s="40"/>
      <c r="AB810" s="41"/>
      <c r="AC810" s="42"/>
      <c r="AD810" s="34"/>
      <c r="AE810" s="39"/>
      <c r="AF810" s="39"/>
      <c r="AG810" s="39"/>
      <c r="AH810" s="34"/>
      <c r="AI810" s="39"/>
      <c r="AJ810" s="39"/>
      <c r="AK810" s="43"/>
      <c r="AL810" s="38"/>
      <c r="AM810" s="40"/>
      <c r="AN810" s="40"/>
      <c r="AO810" s="40"/>
      <c r="AP810" s="40"/>
      <c r="AQ810" s="39"/>
      <c r="AR810" s="39"/>
      <c r="AS810" s="39"/>
      <c r="AT810" s="39"/>
      <c r="AU810" s="39"/>
    </row>
    <row r="811" spans="1:47" s="26" customFormat="1" ht="39" customHeight="1" x14ac:dyDescent="0.25">
      <c r="A811" s="65" t="e">
        <f>VLOOKUP(D811,'Active-Bldg List ref'!$A:$E,4,FALSE)</f>
        <v>#N/A</v>
      </c>
      <c r="B811" s="65" t="e">
        <f>VLOOKUP(D811,'Active-Bldg List ref'!$A:$E,5,FALSE)</f>
        <v>#N/A</v>
      </c>
      <c r="C811" s="65" t="e">
        <f>VLOOKUP(D811,'Active-Bldg List ref'!$A:$B,2,FALSE)</f>
        <v>#N/A</v>
      </c>
      <c r="D811" s="65" t="e">
        <f>INDEX('Active-Bldg List ref'!$A:$A,MATCH(R811,'Active-Bldg List ref'!$C:$C,0))</f>
        <v>#N/A</v>
      </c>
      <c r="E811" s="65" t="e">
        <f>INDEX('Equip Group &amp; Type ref'!D:D,MATCH(U811,'Equip Group &amp; Type ref'!E:E,0))</f>
        <v>#N/A</v>
      </c>
      <c r="F811" s="66" t="e">
        <f>INDEX('Equip Group &amp; Type ref'!F:F,MATCH(V811,'Equip Group &amp; Type ref'!G:G,0))</f>
        <v>#N/A</v>
      </c>
      <c r="G811" s="83"/>
      <c r="H811" s="69" t="e">
        <f>INDEX('Equip Group &amp; Type ref'!$F:$H,MATCH(F811,'Equip Group &amp; Type ref'!$F:$F,0),MATCH(A811,'Equip Group &amp; Type ref'!$2:$2,0))</f>
        <v>#N/A</v>
      </c>
      <c r="I811" s="70" t="e">
        <f>VLOOKUP(F811,'Equip Group &amp; Type ref'!F:H,6,FALSE)</f>
        <v>#N/A</v>
      </c>
      <c r="J811" s="71" t="e">
        <f>CONCATENATE(D811,":",VLOOKUP(F811,'Equip Group &amp; Type ref'!F:G,2,FALSE),":",$W811)</f>
        <v>#N/A</v>
      </c>
      <c r="K811" s="84" t="e">
        <f t="shared" si="28"/>
        <v>#N/A</v>
      </c>
      <c r="L811" s="70" t="e">
        <f>INDEX('MFR_List ref'!$A:$A,MATCH($Z811,'MFR_List ref'!$B:$B,0))</f>
        <v>#N/A</v>
      </c>
      <c r="M811" s="76" t="e">
        <f t="shared" si="29"/>
        <v>#N/A</v>
      </c>
      <c r="N811" s="78"/>
      <c r="O811" s="85"/>
      <c r="P811" s="86"/>
      <c r="Q811" s="74"/>
      <c r="R811" s="35"/>
      <c r="S811" s="36"/>
      <c r="T811" s="98"/>
      <c r="U811" s="37"/>
      <c r="V811" s="37"/>
      <c r="W811" s="38"/>
      <c r="X811" s="38"/>
      <c r="Y811" s="38"/>
      <c r="Z811" s="35"/>
      <c r="AA811" s="40"/>
      <c r="AB811" s="41"/>
      <c r="AC811" s="42"/>
      <c r="AD811" s="34"/>
      <c r="AE811" s="39"/>
      <c r="AF811" s="39"/>
      <c r="AG811" s="39"/>
      <c r="AH811" s="34"/>
      <c r="AI811" s="39"/>
      <c r="AJ811" s="39"/>
      <c r="AK811" s="43"/>
      <c r="AL811" s="38"/>
      <c r="AM811" s="40"/>
      <c r="AN811" s="40"/>
      <c r="AO811" s="40"/>
      <c r="AP811" s="40"/>
      <c r="AQ811" s="39"/>
      <c r="AR811" s="39"/>
      <c r="AS811" s="39"/>
      <c r="AT811" s="39"/>
      <c r="AU811" s="39"/>
    </row>
    <row r="812" spans="1:47" s="26" customFormat="1" ht="39" customHeight="1" x14ac:dyDescent="0.25">
      <c r="A812" s="65" t="e">
        <f>VLOOKUP(D812,'Active-Bldg List ref'!$A:$E,4,FALSE)</f>
        <v>#N/A</v>
      </c>
      <c r="B812" s="65" t="e">
        <f>VLOOKUP(D812,'Active-Bldg List ref'!$A:$E,5,FALSE)</f>
        <v>#N/A</v>
      </c>
      <c r="C812" s="65" t="e">
        <f>VLOOKUP(D812,'Active-Bldg List ref'!$A:$B,2,FALSE)</f>
        <v>#N/A</v>
      </c>
      <c r="D812" s="65" t="e">
        <f>INDEX('Active-Bldg List ref'!$A:$A,MATCH(R812,'Active-Bldg List ref'!$C:$C,0))</f>
        <v>#N/A</v>
      </c>
      <c r="E812" s="65" t="e">
        <f>INDEX('Equip Group &amp; Type ref'!D:D,MATCH(U812,'Equip Group &amp; Type ref'!E:E,0))</f>
        <v>#N/A</v>
      </c>
      <c r="F812" s="66" t="e">
        <f>INDEX('Equip Group &amp; Type ref'!F:F,MATCH(V812,'Equip Group &amp; Type ref'!G:G,0))</f>
        <v>#N/A</v>
      </c>
      <c r="G812" s="83"/>
      <c r="H812" s="69" t="e">
        <f>INDEX('Equip Group &amp; Type ref'!$F:$H,MATCH(F812,'Equip Group &amp; Type ref'!$F:$F,0),MATCH(A812,'Equip Group &amp; Type ref'!$2:$2,0))</f>
        <v>#N/A</v>
      </c>
      <c r="I812" s="70" t="e">
        <f>VLOOKUP(F812,'Equip Group &amp; Type ref'!F:H,6,FALSE)</f>
        <v>#N/A</v>
      </c>
      <c r="J812" s="71" t="e">
        <f>CONCATENATE(D812,":",VLOOKUP(F812,'Equip Group &amp; Type ref'!F:G,2,FALSE),":",$W812)</f>
        <v>#N/A</v>
      </c>
      <c r="K812" s="84" t="e">
        <f t="shared" si="28"/>
        <v>#N/A</v>
      </c>
      <c r="L812" s="70" t="e">
        <f>INDEX('MFR_List ref'!$A:$A,MATCH($Z812,'MFR_List ref'!$B:$B,0))</f>
        <v>#N/A</v>
      </c>
      <c r="M812" s="76" t="e">
        <f t="shared" si="29"/>
        <v>#N/A</v>
      </c>
      <c r="N812" s="78"/>
      <c r="O812" s="85"/>
      <c r="P812" s="86"/>
      <c r="Q812" s="74"/>
      <c r="R812" s="35"/>
      <c r="S812" s="36"/>
      <c r="T812" s="98"/>
      <c r="U812" s="37"/>
      <c r="V812" s="37"/>
      <c r="W812" s="38"/>
      <c r="X812" s="38"/>
      <c r="Y812" s="38"/>
      <c r="Z812" s="35"/>
      <c r="AA812" s="40"/>
      <c r="AB812" s="41"/>
      <c r="AC812" s="42"/>
      <c r="AD812" s="34"/>
      <c r="AE812" s="39"/>
      <c r="AF812" s="39"/>
      <c r="AG812" s="39"/>
      <c r="AH812" s="34"/>
      <c r="AI812" s="39"/>
      <c r="AJ812" s="39"/>
      <c r="AK812" s="43"/>
      <c r="AL812" s="38"/>
      <c r="AM812" s="40"/>
      <c r="AN812" s="40"/>
      <c r="AO812" s="40"/>
      <c r="AP812" s="40"/>
      <c r="AQ812" s="39"/>
      <c r="AR812" s="39"/>
      <c r="AS812" s="39"/>
      <c r="AT812" s="39"/>
      <c r="AU812" s="39"/>
    </row>
    <row r="813" spans="1:47" s="26" customFormat="1" ht="39" customHeight="1" x14ac:dyDescent="0.25">
      <c r="A813" s="65" t="e">
        <f>VLOOKUP(D813,'Active-Bldg List ref'!$A:$E,4,FALSE)</f>
        <v>#N/A</v>
      </c>
      <c r="B813" s="65" t="e">
        <f>VLOOKUP(D813,'Active-Bldg List ref'!$A:$E,5,FALSE)</f>
        <v>#N/A</v>
      </c>
      <c r="C813" s="65" t="e">
        <f>VLOOKUP(D813,'Active-Bldg List ref'!$A:$B,2,FALSE)</f>
        <v>#N/A</v>
      </c>
      <c r="D813" s="65" t="e">
        <f>INDEX('Active-Bldg List ref'!$A:$A,MATCH(R813,'Active-Bldg List ref'!$C:$C,0))</f>
        <v>#N/A</v>
      </c>
      <c r="E813" s="65" t="e">
        <f>INDEX('Equip Group &amp; Type ref'!D:D,MATCH(U813,'Equip Group &amp; Type ref'!E:E,0))</f>
        <v>#N/A</v>
      </c>
      <c r="F813" s="66" t="e">
        <f>INDEX('Equip Group &amp; Type ref'!F:F,MATCH(V813,'Equip Group &amp; Type ref'!G:G,0))</f>
        <v>#N/A</v>
      </c>
      <c r="G813" s="83"/>
      <c r="H813" s="69" t="e">
        <f>INDEX('Equip Group &amp; Type ref'!$F:$H,MATCH(F813,'Equip Group &amp; Type ref'!$F:$F,0),MATCH(A813,'Equip Group &amp; Type ref'!$2:$2,0))</f>
        <v>#N/A</v>
      </c>
      <c r="I813" s="70" t="e">
        <f>VLOOKUP(F813,'Equip Group &amp; Type ref'!F:H,6,FALSE)</f>
        <v>#N/A</v>
      </c>
      <c r="J813" s="71" t="e">
        <f>CONCATENATE(D813,":",VLOOKUP(F813,'Equip Group &amp; Type ref'!F:G,2,FALSE),":",$W813)</f>
        <v>#N/A</v>
      </c>
      <c r="K813" s="84" t="e">
        <f t="shared" si="28"/>
        <v>#N/A</v>
      </c>
      <c r="L813" s="70" t="e">
        <f>INDEX('MFR_List ref'!$A:$A,MATCH($Z813,'MFR_List ref'!$B:$B,0))</f>
        <v>#N/A</v>
      </c>
      <c r="M813" s="76" t="e">
        <f t="shared" si="29"/>
        <v>#N/A</v>
      </c>
      <c r="N813" s="78"/>
      <c r="O813" s="85"/>
      <c r="P813" s="86"/>
      <c r="Q813" s="74"/>
      <c r="R813" s="35"/>
      <c r="S813" s="36"/>
      <c r="T813" s="98"/>
      <c r="U813" s="37"/>
      <c r="V813" s="37"/>
      <c r="W813" s="38"/>
      <c r="X813" s="38"/>
      <c r="Y813" s="38"/>
      <c r="Z813" s="35"/>
      <c r="AA813" s="40"/>
      <c r="AB813" s="41"/>
      <c r="AC813" s="42"/>
      <c r="AD813" s="34"/>
      <c r="AE813" s="39"/>
      <c r="AF813" s="39"/>
      <c r="AG813" s="39"/>
      <c r="AH813" s="34"/>
      <c r="AI813" s="39"/>
      <c r="AJ813" s="39"/>
      <c r="AK813" s="43"/>
      <c r="AL813" s="38"/>
      <c r="AM813" s="40"/>
      <c r="AN813" s="40"/>
      <c r="AO813" s="40"/>
      <c r="AP813" s="40"/>
      <c r="AQ813" s="39"/>
      <c r="AR813" s="39"/>
      <c r="AS813" s="39"/>
      <c r="AT813" s="39"/>
      <c r="AU813" s="39"/>
    </row>
    <row r="814" spans="1:47" s="26" customFormat="1" ht="39" customHeight="1" x14ac:dyDescent="0.25">
      <c r="A814" s="65" t="e">
        <f>VLOOKUP(D814,'Active-Bldg List ref'!$A:$E,4,FALSE)</f>
        <v>#N/A</v>
      </c>
      <c r="B814" s="65" t="e">
        <f>VLOOKUP(D814,'Active-Bldg List ref'!$A:$E,5,FALSE)</f>
        <v>#N/A</v>
      </c>
      <c r="C814" s="65" t="e">
        <f>VLOOKUP(D814,'Active-Bldg List ref'!$A:$B,2,FALSE)</f>
        <v>#N/A</v>
      </c>
      <c r="D814" s="65" t="e">
        <f>INDEX('Active-Bldg List ref'!$A:$A,MATCH(R814,'Active-Bldg List ref'!$C:$C,0))</f>
        <v>#N/A</v>
      </c>
      <c r="E814" s="65" t="e">
        <f>INDEX('Equip Group &amp; Type ref'!D:D,MATCH(U814,'Equip Group &amp; Type ref'!E:E,0))</f>
        <v>#N/A</v>
      </c>
      <c r="F814" s="66" t="e">
        <f>INDEX('Equip Group &amp; Type ref'!F:F,MATCH(V814,'Equip Group &amp; Type ref'!G:G,0))</f>
        <v>#N/A</v>
      </c>
      <c r="G814" s="83"/>
      <c r="H814" s="69" t="e">
        <f>INDEX('Equip Group &amp; Type ref'!$F:$H,MATCH(F814,'Equip Group &amp; Type ref'!$F:$F,0),MATCH(A814,'Equip Group &amp; Type ref'!$2:$2,0))</f>
        <v>#N/A</v>
      </c>
      <c r="I814" s="70" t="e">
        <f>VLOOKUP(F814,'Equip Group &amp; Type ref'!F:H,6,FALSE)</f>
        <v>#N/A</v>
      </c>
      <c r="J814" s="71" t="e">
        <f>CONCATENATE(D814,":",VLOOKUP(F814,'Equip Group &amp; Type ref'!F:G,2,FALSE),":",$W814)</f>
        <v>#N/A</v>
      </c>
      <c r="K814" s="84" t="e">
        <f t="shared" si="28"/>
        <v>#N/A</v>
      </c>
      <c r="L814" s="70" t="e">
        <f>INDEX('MFR_List ref'!$A:$A,MATCH($Z814,'MFR_List ref'!$B:$B,0))</f>
        <v>#N/A</v>
      </c>
      <c r="M814" s="76" t="e">
        <f t="shared" si="29"/>
        <v>#N/A</v>
      </c>
      <c r="N814" s="78"/>
      <c r="O814" s="85"/>
      <c r="P814" s="86"/>
      <c r="Q814" s="74"/>
      <c r="R814" s="35"/>
      <c r="S814" s="36"/>
      <c r="T814" s="98"/>
      <c r="U814" s="37"/>
      <c r="V814" s="37"/>
      <c r="W814" s="38"/>
      <c r="X814" s="38"/>
      <c r="Y814" s="38"/>
      <c r="Z814" s="35"/>
      <c r="AA814" s="40"/>
      <c r="AB814" s="41"/>
      <c r="AC814" s="42"/>
      <c r="AD814" s="34"/>
      <c r="AE814" s="39"/>
      <c r="AF814" s="39"/>
      <c r="AG814" s="39"/>
      <c r="AH814" s="34"/>
      <c r="AI814" s="39"/>
      <c r="AJ814" s="39"/>
      <c r="AK814" s="43"/>
      <c r="AL814" s="38"/>
      <c r="AM814" s="40"/>
      <c r="AN814" s="40"/>
      <c r="AO814" s="40"/>
      <c r="AP814" s="40"/>
      <c r="AQ814" s="39"/>
      <c r="AR814" s="39"/>
      <c r="AS814" s="39"/>
      <c r="AT814" s="39"/>
      <c r="AU814" s="39"/>
    </row>
    <row r="815" spans="1:47" s="26" customFormat="1" ht="39" customHeight="1" x14ac:dyDescent="0.25">
      <c r="A815" s="65" t="e">
        <f>VLOOKUP(D815,'Active-Bldg List ref'!$A:$E,4,FALSE)</f>
        <v>#N/A</v>
      </c>
      <c r="B815" s="65" t="e">
        <f>VLOOKUP(D815,'Active-Bldg List ref'!$A:$E,5,FALSE)</f>
        <v>#N/A</v>
      </c>
      <c r="C815" s="65" t="e">
        <f>VLOOKUP(D815,'Active-Bldg List ref'!$A:$B,2,FALSE)</f>
        <v>#N/A</v>
      </c>
      <c r="D815" s="65" t="e">
        <f>INDEX('Active-Bldg List ref'!$A:$A,MATCH(R815,'Active-Bldg List ref'!$C:$C,0))</f>
        <v>#N/A</v>
      </c>
      <c r="E815" s="65" t="e">
        <f>INDEX('Equip Group &amp; Type ref'!D:D,MATCH(U815,'Equip Group &amp; Type ref'!E:E,0))</f>
        <v>#N/A</v>
      </c>
      <c r="F815" s="66" t="e">
        <f>INDEX('Equip Group &amp; Type ref'!F:F,MATCH(V815,'Equip Group &amp; Type ref'!G:G,0))</f>
        <v>#N/A</v>
      </c>
      <c r="G815" s="83"/>
      <c r="H815" s="69" t="e">
        <f>INDEX('Equip Group &amp; Type ref'!$F:$H,MATCH(F815,'Equip Group &amp; Type ref'!$F:$F,0),MATCH(A815,'Equip Group &amp; Type ref'!$2:$2,0))</f>
        <v>#N/A</v>
      </c>
      <c r="I815" s="70" t="e">
        <f>VLOOKUP(F815,'Equip Group &amp; Type ref'!F:H,6,FALSE)</f>
        <v>#N/A</v>
      </c>
      <c r="J815" s="71" t="e">
        <f>CONCATENATE(D815,":",VLOOKUP(F815,'Equip Group &amp; Type ref'!F:G,2,FALSE),":",$W815)</f>
        <v>#N/A</v>
      </c>
      <c r="K815" s="84" t="e">
        <f t="shared" si="28"/>
        <v>#N/A</v>
      </c>
      <c r="L815" s="70" t="e">
        <f>INDEX('MFR_List ref'!$A:$A,MATCH($Z815,'MFR_List ref'!$B:$B,0))</f>
        <v>#N/A</v>
      </c>
      <c r="M815" s="76" t="e">
        <f t="shared" si="29"/>
        <v>#N/A</v>
      </c>
      <c r="N815" s="78"/>
      <c r="O815" s="85"/>
      <c r="P815" s="86"/>
      <c r="Q815" s="74"/>
      <c r="R815" s="35"/>
      <c r="S815" s="36"/>
      <c r="T815" s="98"/>
      <c r="U815" s="37"/>
      <c r="V815" s="37"/>
      <c r="W815" s="38"/>
      <c r="X815" s="38"/>
      <c r="Y815" s="38"/>
      <c r="Z815" s="35"/>
      <c r="AA815" s="40"/>
      <c r="AB815" s="41"/>
      <c r="AC815" s="42"/>
      <c r="AD815" s="34"/>
      <c r="AE815" s="39"/>
      <c r="AF815" s="39"/>
      <c r="AG815" s="39"/>
      <c r="AH815" s="34"/>
      <c r="AI815" s="39"/>
      <c r="AJ815" s="39"/>
      <c r="AK815" s="43"/>
      <c r="AL815" s="38"/>
      <c r="AM815" s="40"/>
      <c r="AN815" s="40"/>
      <c r="AO815" s="40"/>
      <c r="AP815" s="40"/>
      <c r="AQ815" s="39"/>
      <c r="AR815" s="39"/>
      <c r="AS815" s="39"/>
      <c r="AT815" s="39"/>
      <c r="AU815" s="39"/>
    </row>
    <row r="816" spans="1:47" s="26" customFormat="1" ht="39" customHeight="1" x14ac:dyDescent="0.25">
      <c r="A816" s="65" t="e">
        <f>VLOOKUP(D816,'Active-Bldg List ref'!$A:$E,4,FALSE)</f>
        <v>#N/A</v>
      </c>
      <c r="B816" s="65" t="e">
        <f>VLOOKUP(D816,'Active-Bldg List ref'!$A:$E,5,FALSE)</f>
        <v>#N/A</v>
      </c>
      <c r="C816" s="65" t="e">
        <f>VLOOKUP(D816,'Active-Bldg List ref'!$A:$B,2,FALSE)</f>
        <v>#N/A</v>
      </c>
      <c r="D816" s="65" t="e">
        <f>INDEX('Active-Bldg List ref'!$A:$A,MATCH(R816,'Active-Bldg List ref'!$C:$C,0))</f>
        <v>#N/A</v>
      </c>
      <c r="E816" s="65" t="e">
        <f>INDEX('Equip Group &amp; Type ref'!D:D,MATCH(U816,'Equip Group &amp; Type ref'!E:E,0))</f>
        <v>#N/A</v>
      </c>
      <c r="F816" s="66" t="e">
        <f>INDEX('Equip Group &amp; Type ref'!F:F,MATCH(V816,'Equip Group &amp; Type ref'!G:G,0))</f>
        <v>#N/A</v>
      </c>
      <c r="G816" s="83"/>
      <c r="H816" s="69" t="e">
        <f>INDEX('Equip Group &amp; Type ref'!$F:$H,MATCH(F816,'Equip Group &amp; Type ref'!$F:$F,0),MATCH(A816,'Equip Group &amp; Type ref'!$2:$2,0))</f>
        <v>#N/A</v>
      </c>
      <c r="I816" s="70" t="e">
        <f>VLOOKUP(F816,'Equip Group &amp; Type ref'!F:H,6,FALSE)</f>
        <v>#N/A</v>
      </c>
      <c r="J816" s="71" t="e">
        <f>CONCATENATE(D816,":",VLOOKUP(F816,'Equip Group &amp; Type ref'!F:G,2,FALSE),":",$W816)</f>
        <v>#N/A</v>
      </c>
      <c r="K816" s="84" t="e">
        <f t="shared" si="28"/>
        <v>#N/A</v>
      </c>
      <c r="L816" s="70" t="e">
        <f>INDEX('MFR_List ref'!$A:$A,MATCH($Z816,'MFR_List ref'!$B:$B,0))</f>
        <v>#N/A</v>
      </c>
      <c r="M816" s="76" t="e">
        <f t="shared" si="29"/>
        <v>#N/A</v>
      </c>
      <c r="N816" s="78"/>
      <c r="O816" s="85"/>
      <c r="P816" s="86"/>
      <c r="Q816" s="74"/>
      <c r="R816" s="35"/>
      <c r="S816" s="36"/>
      <c r="T816" s="98"/>
      <c r="U816" s="37"/>
      <c r="V816" s="37"/>
      <c r="W816" s="38"/>
      <c r="X816" s="38"/>
      <c r="Y816" s="38"/>
      <c r="Z816" s="35"/>
      <c r="AA816" s="40"/>
      <c r="AB816" s="41"/>
      <c r="AC816" s="42"/>
      <c r="AD816" s="34"/>
      <c r="AE816" s="39"/>
      <c r="AF816" s="39"/>
      <c r="AG816" s="39"/>
      <c r="AH816" s="34"/>
      <c r="AI816" s="39"/>
      <c r="AJ816" s="39"/>
      <c r="AK816" s="43"/>
      <c r="AL816" s="38"/>
      <c r="AM816" s="40"/>
      <c r="AN816" s="40"/>
      <c r="AO816" s="40"/>
      <c r="AP816" s="40"/>
      <c r="AQ816" s="39"/>
      <c r="AR816" s="39"/>
      <c r="AS816" s="39"/>
      <c r="AT816" s="39"/>
      <c r="AU816" s="39"/>
    </row>
    <row r="817" spans="1:47" s="26" customFormat="1" ht="39" customHeight="1" x14ac:dyDescent="0.25">
      <c r="A817" s="65" t="e">
        <f>VLOOKUP(D817,'Active-Bldg List ref'!$A:$E,4,FALSE)</f>
        <v>#N/A</v>
      </c>
      <c r="B817" s="65" t="e">
        <f>VLOOKUP(D817,'Active-Bldg List ref'!$A:$E,5,FALSE)</f>
        <v>#N/A</v>
      </c>
      <c r="C817" s="65" t="e">
        <f>VLOOKUP(D817,'Active-Bldg List ref'!$A:$B,2,FALSE)</f>
        <v>#N/A</v>
      </c>
      <c r="D817" s="65" t="e">
        <f>INDEX('Active-Bldg List ref'!$A:$A,MATCH(R817,'Active-Bldg List ref'!$C:$C,0))</f>
        <v>#N/A</v>
      </c>
      <c r="E817" s="65" t="e">
        <f>INDEX('Equip Group &amp; Type ref'!D:D,MATCH(U817,'Equip Group &amp; Type ref'!E:E,0))</f>
        <v>#N/A</v>
      </c>
      <c r="F817" s="66" t="e">
        <f>INDEX('Equip Group &amp; Type ref'!F:F,MATCH(V817,'Equip Group &amp; Type ref'!G:G,0))</f>
        <v>#N/A</v>
      </c>
      <c r="G817" s="83"/>
      <c r="H817" s="69" t="e">
        <f>INDEX('Equip Group &amp; Type ref'!$F:$H,MATCH(F817,'Equip Group &amp; Type ref'!$F:$F,0),MATCH(A817,'Equip Group &amp; Type ref'!$2:$2,0))</f>
        <v>#N/A</v>
      </c>
      <c r="I817" s="70" t="e">
        <f>VLOOKUP(F817,'Equip Group &amp; Type ref'!F:H,6,FALSE)</f>
        <v>#N/A</v>
      </c>
      <c r="J817" s="71" t="e">
        <f>CONCATENATE(D817,":",VLOOKUP(F817,'Equip Group &amp; Type ref'!F:G,2,FALSE),":",$W817)</f>
        <v>#N/A</v>
      </c>
      <c r="K817" s="84" t="e">
        <f t="shared" si="28"/>
        <v>#N/A</v>
      </c>
      <c r="L817" s="70" t="e">
        <f>INDEX('MFR_List ref'!$A:$A,MATCH($Z817,'MFR_List ref'!$B:$B,0))</f>
        <v>#N/A</v>
      </c>
      <c r="M817" s="76" t="e">
        <f t="shared" si="29"/>
        <v>#N/A</v>
      </c>
      <c r="N817" s="78"/>
      <c r="O817" s="85"/>
      <c r="P817" s="86"/>
      <c r="Q817" s="74"/>
      <c r="R817" s="35"/>
      <c r="S817" s="36"/>
      <c r="T817" s="98"/>
      <c r="U817" s="37"/>
      <c r="V817" s="37"/>
      <c r="W817" s="38"/>
      <c r="X817" s="38"/>
      <c r="Y817" s="38"/>
      <c r="Z817" s="35"/>
      <c r="AA817" s="40"/>
      <c r="AB817" s="41"/>
      <c r="AC817" s="42"/>
      <c r="AD817" s="34"/>
      <c r="AE817" s="39"/>
      <c r="AF817" s="39"/>
      <c r="AG817" s="39"/>
      <c r="AH817" s="34"/>
      <c r="AI817" s="39"/>
      <c r="AJ817" s="39"/>
      <c r="AK817" s="43"/>
      <c r="AL817" s="38"/>
      <c r="AM817" s="40"/>
      <c r="AN817" s="40"/>
      <c r="AO817" s="40"/>
      <c r="AP817" s="40"/>
      <c r="AQ817" s="39"/>
      <c r="AR817" s="39"/>
      <c r="AS817" s="39"/>
      <c r="AT817" s="39"/>
      <c r="AU817" s="39"/>
    </row>
    <row r="818" spans="1:47" s="26" customFormat="1" ht="39" customHeight="1" x14ac:dyDescent="0.25">
      <c r="A818" s="65" t="e">
        <f>VLOOKUP(D818,'Active-Bldg List ref'!$A:$E,4,FALSE)</f>
        <v>#N/A</v>
      </c>
      <c r="B818" s="65" t="e">
        <f>VLOOKUP(D818,'Active-Bldg List ref'!$A:$E,5,FALSE)</f>
        <v>#N/A</v>
      </c>
      <c r="C818" s="65" t="e">
        <f>VLOOKUP(D818,'Active-Bldg List ref'!$A:$B,2,FALSE)</f>
        <v>#N/A</v>
      </c>
      <c r="D818" s="65" t="e">
        <f>INDEX('Active-Bldg List ref'!$A:$A,MATCH(R818,'Active-Bldg List ref'!$C:$C,0))</f>
        <v>#N/A</v>
      </c>
      <c r="E818" s="65" t="e">
        <f>INDEX('Equip Group &amp; Type ref'!D:D,MATCH(U818,'Equip Group &amp; Type ref'!E:E,0))</f>
        <v>#N/A</v>
      </c>
      <c r="F818" s="66" t="e">
        <f>INDEX('Equip Group &amp; Type ref'!F:F,MATCH(V818,'Equip Group &amp; Type ref'!G:G,0))</f>
        <v>#N/A</v>
      </c>
      <c r="G818" s="83"/>
      <c r="H818" s="69" t="e">
        <f>INDEX('Equip Group &amp; Type ref'!$F:$H,MATCH(F818,'Equip Group &amp; Type ref'!$F:$F,0),MATCH(A818,'Equip Group &amp; Type ref'!$2:$2,0))</f>
        <v>#N/A</v>
      </c>
      <c r="I818" s="70" t="e">
        <f>VLOOKUP(F818,'Equip Group &amp; Type ref'!F:H,6,FALSE)</f>
        <v>#N/A</v>
      </c>
      <c r="J818" s="71" t="e">
        <f>CONCATENATE(D818,":",VLOOKUP(F818,'Equip Group &amp; Type ref'!F:G,2,FALSE),":",$W818)</f>
        <v>#N/A</v>
      </c>
      <c r="K818" s="84" t="e">
        <f t="shared" si="28"/>
        <v>#N/A</v>
      </c>
      <c r="L818" s="70" t="e">
        <f>INDEX('MFR_List ref'!$A:$A,MATCH($Z818,'MFR_List ref'!$B:$B,0))</f>
        <v>#N/A</v>
      </c>
      <c r="M818" s="76" t="e">
        <f t="shared" si="29"/>
        <v>#N/A</v>
      </c>
      <c r="N818" s="78"/>
      <c r="O818" s="85"/>
      <c r="P818" s="86"/>
      <c r="Q818" s="74"/>
      <c r="R818" s="35"/>
      <c r="S818" s="36"/>
      <c r="T818" s="98"/>
      <c r="U818" s="37"/>
      <c r="V818" s="37"/>
      <c r="W818" s="38"/>
      <c r="X818" s="38"/>
      <c r="Y818" s="38"/>
      <c r="Z818" s="35"/>
      <c r="AA818" s="40"/>
      <c r="AB818" s="41"/>
      <c r="AC818" s="42"/>
      <c r="AD818" s="34"/>
      <c r="AE818" s="39"/>
      <c r="AF818" s="39"/>
      <c r="AG818" s="39"/>
      <c r="AH818" s="34"/>
      <c r="AI818" s="39"/>
      <c r="AJ818" s="39"/>
      <c r="AK818" s="43"/>
      <c r="AL818" s="38"/>
      <c r="AM818" s="40"/>
      <c r="AN818" s="40"/>
      <c r="AO818" s="40"/>
      <c r="AP818" s="40"/>
      <c r="AQ818" s="39"/>
      <c r="AR818" s="39"/>
      <c r="AS818" s="39"/>
      <c r="AT818" s="39"/>
      <c r="AU818" s="39"/>
    </row>
    <row r="819" spans="1:47" s="26" customFormat="1" ht="39" customHeight="1" x14ac:dyDescent="0.25">
      <c r="A819" s="65" t="e">
        <f>VLOOKUP(D819,'Active-Bldg List ref'!$A:$E,4,FALSE)</f>
        <v>#N/A</v>
      </c>
      <c r="B819" s="65" t="e">
        <f>VLOOKUP(D819,'Active-Bldg List ref'!$A:$E,5,FALSE)</f>
        <v>#N/A</v>
      </c>
      <c r="C819" s="65" t="e">
        <f>VLOOKUP(D819,'Active-Bldg List ref'!$A:$B,2,FALSE)</f>
        <v>#N/A</v>
      </c>
      <c r="D819" s="65" t="e">
        <f>INDEX('Active-Bldg List ref'!$A:$A,MATCH(R819,'Active-Bldg List ref'!$C:$C,0))</f>
        <v>#N/A</v>
      </c>
      <c r="E819" s="65" t="e">
        <f>INDEX('Equip Group &amp; Type ref'!D:D,MATCH(U819,'Equip Group &amp; Type ref'!E:E,0))</f>
        <v>#N/A</v>
      </c>
      <c r="F819" s="66" t="e">
        <f>INDEX('Equip Group &amp; Type ref'!F:F,MATCH(V819,'Equip Group &amp; Type ref'!G:G,0))</f>
        <v>#N/A</v>
      </c>
      <c r="G819" s="83"/>
      <c r="H819" s="69" t="e">
        <f>INDEX('Equip Group &amp; Type ref'!$F:$H,MATCH(F819,'Equip Group &amp; Type ref'!$F:$F,0),MATCH(A819,'Equip Group &amp; Type ref'!$2:$2,0))</f>
        <v>#N/A</v>
      </c>
      <c r="I819" s="70" t="e">
        <f>VLOOKUP(F819,'Equip Group &amp; Type ref'!F:H,6,FALSE)</f>
        <v>#N/A</v>
      </c>
      <c r="J819" s="71" t="e">
        <f>CONCATENATE(D819,":",VLOOKUP(F819,'Equip Group &amp; Type ref'!F:G,2,FALSE),":",$W819)</f>
        <v>#N/A</v>
      </c>
      <c r="K819" s="84" t="e">
        <f t="shared" si="28"/>
        <v>#N/A</v>
      </c>
      <c r="L819" s="70" t="e">
        <f>INDEX('MFR_List ref'!$A:$A,MATCH($Z819,'MFR_List ref'!$B:$B,0))</f>
        <v>#N/A</v>
      </c>
      <c r="M819" s="76" t="e">
        <f t="shared" si="29"/>
        <v>#N/A</v>
      </c>
      <c r="N819" s="78"/>
      <c r="O819" s="85"/>
      <c r="P819" s="86"/>
      <c r="Q819" s="74"/>
      <c r="R819" s="35"/>
      <c r="S819" s="36"/>
      <c r="T819" s="98"/>
      <c r="U819" s="37"/>
      <c r="V819" s="37"/>
      <c r="W819" s="38"/>
      <c r="X819" s="38"/>
      <c r="Y819" s="38"/>
      <c r="Z819" s="35"/>
      <c r="AA819" s="40"/>
      <c r="AB819" s="41"/>
      <c r="AC819" s="42"/>
      <c r="AD819" s="34"/>
      <c r="AE819" s="39"/>
      <c r="AF819" s="39"/>
      <c r="AG819" s="39"/>
      <c r="AH819" s="34"/>
      <c r="AI819" s="39"/>
      <c r="AJ819" s="39"/>
      <c r="AK819" s="43"/>
      <c r="AL819" s="38"/>
      <c r="AM819" s="40"/>
      <c r="AN819" s="40"/>
      <c r="AO819" s="40"/>
      <c r="AP819" s="40"/>
      <c r="AQ819" s="39"/>
      <c r="AR819" s="39"/>
      <c r="AS819" s="39"/>
      <c r="AT819" s="39"/>
      <c r="AU819" s="39"/>
    </row>
    <row r="820" spans="1:47" s="26" customFormat="1" ht="39" customHeight="1" x14ac:dyDescent="0.25">
      <c r="A820" s="65" t="e">
        <f>VLOOKUP(D820,'Active-Bldg List ref'!$A:$E,4,FALSE)</f>
        <v>#N/A</v>
      </c>
      <c r="B820" s="65" t="e">
        <f>VLOOKUP(D820,'Active-Bldg List ref'!$A:$E,5,FALSE)</f>
        <v>#N/A</v>
      </c>
      <c r="C820" s="65" t="e">
        <f>VLOOKUP(D820,'Active-Bldg List ref'!$A:$B,2,FALSE)</f>
        <v>#N/A</v>
      </c>
      <c r="D820" s="65" t="e">
        <f>INDEX('Active-Bldg List ref'!$A:$A,MATCH(R820,'Active-Bldg List ref'!$C:$C,0))</f>
        <v>#N/A</v>
      </c>
      <c r="E820" s="65" t="e">
        <f>INDEX('Equip Group &amp; Type ref'!D:D,MATCH(U820,'Equip Group &amp; Type ref'!E:E,0))</f>
        <v>#N/A</v>
      </c>
      <c r="F820" s="66" t="e">
        <f>INDEX('Equip Group &amp; Type ref'!F:F,MATCH(V820,'Equip Group &amp; Type ref'!G:G,0))</f>
        <v>#N/A</v>
      </c>
      <c r="G820" s="83"/>
      <c r="H820" s="69" t="e">
        <f>INDEX('Equip Group &amp; Type ref'!$F:$H,MATCH(F820,'Equip Group &amp; Type ref'!$F:$F,0),MATCH(A820,'Equip Group &amp; Type ref'!$2:$2,0))</f>
        <v>#N/A</v>
      </c>
      <c r="I820" s="70" t="e">
        <f>VLOOKUP(F820,'Equip Group &amp; Type ref'!F:H,6,FALSE)</f>
        <v>#N/A</v>
      </c>
      <c r="J820" s="71" t="e">
        <f>CONCATENATE(D820,":",VLOOKUP(F820,'Equip Group &amp; Type ref'!F:G,2,FALSE),":",$W820)</f>
        <v>#N/A</v>
      </c>
      <c r="K820" s="84" t="e">
        <f t="shared" si="28"/>
        <v>#N/A</v>
      </c>
      <c r="L820" s="70" t="e">
        <f>INDEX('MFR_List ref'!$A:$A,MATCH($Z820,'MFR_List ref'!$B:$B,0))</f>
        <v>#N/A</v>
      </c>
      <c r="M820" s="76" t="e">
        <f t="shared" si="29"/>
        <v>#N/A</v>
      </c>
      <c r="N820" s="78"/>
      <c r="O820" s="85"/>
      <c r="P820" s="86"/>
      <c r="Q820" s="74"/>
      <c r="R820" s="35"/>
      <c r="S820" s="36"/>
      <c r="T820" s="98"/>
      <c r="U820" s="37"/>
      <c r="V820" s="37"/>
      <c r="W820" s="38"/>
      <c r="X820" s="38"/>
      <c r="Y820" s="38"/>
      <c r="Z820" s="35"/>
      <c r="AA820" s="40"/>
      <c r="AB820" s="41"/>
      <c r="AC820" s="42"/>
      <c r="AD820" s="34"/>
      <c r="AE820" s="39"/>
      <c r="AF820" s="39"/>
      <c r="AG820" s="39"/>
      <c r="AH820" s="34"/>
      <c r="AI820" s="39"/>
      <c r="AJ820" s="39"/>
      <c r="AK820" s="43"/>
      <c r="AL820" s="38"/>
      <c r="AM820" s="40"/>
      <c r="AN820" s="40"/>
      <c r="AO820" s="40"/>
      <c r="AP820" s="40"/>
      <c r="AQ820" s="39"/>
      <c r="AR820" s="39"/>
      <c r="AS820" s="39"/>
      <c r="AT820" s="39"/>
      <c r="AU820" s="39"/>
    </row>
    <row r="821" spans="1:47" s="26" customFormat="1" ht="39" customHeight="1" x14ac:dyDescent="0.25">
      <c r="A821" s="65" t="e">
        <f>VLOOKUP(D821,'Active-Bldg List ref'!$A:$E,4,FALSE)</f>
        <v>#N/A</v>
      </c>
      <c r="B821" s="65" t="e">
        <f>VLOOKUP(D821,'Active-Bldg List ref'!$A:$E,5,FALSE)</f>
        <v>#N/A</v>
      </c>
      <c r="C821" s="65" t="e">
        <f>VLOOKUP(D821,'Active-Bldg List ref'!$A:$B,2,FALSE)</f>
        <v>#N/A</v>
      </c>
      <c r="D821" s="65" t="e">
        <f>INDEX('Active-Bldg List ref'!$A:$A,MATCH(R821,'Active-Bldg List ref'!$C:$C,0))</f>
        <v>#N/A</v>
      </c>
      <c r="E821" s="65" t="e">
        <f>INDEX('Equip Group &amp; Type ref'!D:D,MATCH(U821,'Equip Group &amp; Type ref'!E:E,0))</f>
        <v>#N/A</v>
      </c>
      <c r="F821" s="66" t="e">
        <f>INDEX('Equip Group &amp; Type ref'!F:F,MATCH(V821,'Equip Group &amp; Type ref'!G:G,0))</f>
        <v>#N/A</v>
      </c>
      <c r="G821" s="83"/>
      <c r="H821" s="69" t="e">
        <f>INDEX('Equip Group &amp; Type ref'!$F:$H,MATCH(F821,'Equip Group &amp; Type ref'!$F:$F,0),MATCH(A821,'Equip Group &amp; Type ref'!$2:$2,0))</f>
        <v>#N/A</v>
      </c>
      <c r="I821" s="70" t="e">
        <f>VLOOKUP(F821,'Equip Group &amp; Type ref'!F:H,6,FALSE)</f>
        <v>#N/A</v>
      </c>
      <c r="J821" s="71" t="e">
        <f>CONCATENATE(D821,":",VLOOKUP(F821,'Equip Group &amp; Type ref'!F:G,2,FALSE),":",$W821)</f>
        <v>#N/A</v>
      </c>
      <c r="K821" s="84" t="e">
        <f t="shared" si="28"/>
        <v>#N/A</v>
      </c>
      <c r="L821" s="70" t="e">
        <f>INDEX('MFR_List ref'!$A:$A,MATCH($Z821,'MFR_List ref'!$B:$B,0))</f>
        <v>#N/A</v>
      </c>
      <c r="M821" s="76" t="e">
        <f t="shared" si="29"/>
        <v>#N/A</v>
      </c>
      <c r="N821" s="78"/>
      <c r="O821" s="85"/>
      <c r="P821" s="86"/>
      <c r="Q821" s="74"/>
      <c r="R821" s="35"/>
      <c r="S821" s="36"/>
      <c r="T821" s="98"/>
      <c r="U821" s="37"/>
      <c r="V821" s="37"/>
      <c r="W821" s="38"/>
      <c r="X821" s="38"/>
      <c r="Y821" s="38"/>
      <c r="Z821" s="35"/>
      <c r="AA821" s="40"/>
      <c r="AB821" s="41"/>
      <c r="AC821" s="42"/>
      <c r="AD821" s="34"/>
      <c r="AE821" s="39"/>
      <c r="AF821" s="39"/>
      <c r="AG821" s="39"/>
      <c r="AH821" s="34"/>
      <c r="AI821" s="39"/>
      <c r="AJ821" s="39"/>
      <c r="AK821" s="43"/>
      <c r="AL821" s="38"/>
      <c r="AM821" s="40"/>
      <c r="AN821" s="40"/>
      <c r="AO821" s="40"/>
      <c r="AP821" s="40"/>
      <c r="AQ821" s="39"/>
      <c r="AR821" s="39"/>
      <c r="AS821" s="39"/>
      <c r="AT821" s="39"/>
      <c r="AU821" s="39"/>
    </row>
    <row r="822" spans="1:47" s="26" customFormat="1" ht="39" customHeight="1" x14ac:dyDescent="0.25">
      <c r="A822" s="65" t="e">
        <f>VLOOKUP(D822,'Active-Bldg List ref'!$A:$E,4,FALSE)</f>
        <v>#N/A</v>
      </c>
      <c r="B822" s="65" t="e">
        <f>VLOOKUP(D822,'Active-Bldg List ref'!$A:$E,5,FALSE)</f>
        <v>#N/A</v>
      </c>
      <c r="C822" s="65" t="e">
        <f>VLOOKUP(D822,'Active-Bldg List ref'!$A:$B,2,FALSE)</f>
        <v>#N/A</v>
      </c>
      <c r="D822" s="65" t="e">
        <f>INDEX('Active-Bldg List ref'!$A:$A,MATCH(R822,'Active-Bldg List ref'!$C:$C,0))</f>
        <v>#N/A</v>
      </c>
      <c r="E822" s="65" t="e">
        <f>INDEX('Equip Group &amp; Type ref'!D:D,MATCH(U822,'Equip Group &amp; Type ref'!E:E,0))</f>
        <v>#N/A</v>
      </c>
      <c r="F822" s="66" t="e">
        <f>INDEX('Equip Group &amp; Type ref'!F:F,MATCH(V822,'Equip Group &amp; Type ref'!G:G,0))</f>
        <v>#N/A</v>
      </c>
      <c r="G822" s="83"/>
      <c r="H822" s="69" t="e">
        <f>INDEX('Equip Group &amp; Type ref'!$F:$H,MATCH(F822,'Equip Group &amp; Type ref'!$F:$F,0),MATCH(A822,'Equip Group &amp; Type ref'!$2:$2,0))</f>
        <v>#N/A</v>
      </c>
      <c r="I822" s="70" t="e">
        <f>VLOOKUP(F822,'Equip Group &amp; Type ref'!F:H,6,FALSE)</f>
        <v>#N/A</v>
      </c>
      <c r="J822" s="71" t="e">
        <f>CONCATENATE(D822,":",VLOOKUP(F822,'Equip Group &amp; Type ref'!F:G,2,FALSE),":",$W822)</f>
        <v>#N/A</v>
      </c>
      <c r="K822" s="84" t="e">
        <f t="shared" si="28"/>
        <v>#N/A</v>
      </c>
      <c r="L822" s="70" t="e">
        <f>INDEX('MFR_List ref'!$A:$A,MATCH($Z822,'MFR_List ref'!$B:$B,0))</f>
        <v>#N/A</v>
      </c>
      <c r="M822" s="76" t="e">
        <f t="shared" si="29"/>
        <v>#N/A</v>
      </c>
      <c r="N822" s="78"/>
      <c r="O822" s="85"/>
      <c r="P822" s="86"/>
      <c r="Q822" s="74"/>
      <c r="R822" s="35"/>
      <c r="S822" s="36"/>
      <c r="T822" s="98"/>
      <c r="U822" s="37"/>
      <c r="V822" s="37"/>
      <c r="W822" s="38"/>
      <c r="X822" s="38"/>
      <c r="Y822" s="38"/>
      <c r="Z822" s="35"/>
      <c r="AA822" s="40"/>
      <c r="AB822" s="41"/>
      <c r="AC822" s="42"/>
      <c r="AD822" s="34"/>
      <c r="AE822" s="39"/>
      <c r="AF822" s="39"/>
      <c r="AG822" s="39"/>
      <c r="AH822" s="34"/>
      <c r="AI822" s="39"/>
      <c r="AJ822" s="39"/>
      <c r="AK822" s="43"/>
      <c r="AL822" s="38"/>
      <c r="AM822" s="40"/>
      <c r="AN822" s="40"/>
      <c r="AO822" s="40"/>
      <c r="AP822" s="40"/>
      <c r="AQ822" s="39"/>
      <c r="AR822" s="39"/>
      <c r="AS822" s="39"/>
      <c r="AT822" s="39"/>
      <c r="AU822" s="39"/>
    </row>
    <row r="823" spans="1:47" s="26" customFormat="1" ht="39" customHeight="1" x14ac:dyDescent="0.25">
      <c r="A823" s="65" t="e">
        <f>VLOOKUP(D823,'Active-Bldg List ref'!$A:$E,4,FALSE)</f>
        <v>#N/A</v>
      </c>
      <c r="B823" s="65" t="e">
        <f>VLOOKUP(D823,'Active-Bldg List ref'!$A:$E,5,FALSE)</f>
        <v>#N/A</v>
      </c>
      <c r="C823" s="65" t="e">
        <f>VLOOKUP(D823,'Active-Bldg List ref'!$A:$B,2,FALSE)</f>
        <v>#N/A</v>
      </c>
      <c r="D823" s="65" t="e">
        <f>INDEX('Active-Bldg List ref'!$A:$A,MATCH(R823,'Active-Bldg List ref'!$C:$C,0))</f>
        <v>#N/A</v>
      </c>
      <c r="E823" s="65" t="e">
        <f>INDEX('Equip Group &amp; Type ref'!D:D,MATCH(U823,'Equip Group &amp; Type ref'!E:E,0))</f>
        <v>#N/A</v>
      </c>
      <c r="F823" s="66" t="e">
        <f>INDEX('Equip Group &amp; Type ref'!F:F,MATCH(V823,'Equip Group &amp; Type ref'!G:G,0))</f>
        <v>#N/A</v>
      </c>
      <c r="G823" s="83"/>
      <c r="H823" s="69" t="e">
        <f>INDEX('Equip Group &amp; Type ref'!$F:$H,MATCH(F823,'Equip Group &amp; Type ref'!$F:$F,0),MATCH(A823,'Equip Group &amp; Type ref'!$2:$2,0))</f>
        <v>#N/A</v>
      </c>
      <c r="I823" s="70" t="e">
        <f>VLOOKUP(F823,'Equip Group &amp; Type ref'!F:H,6,FALSE)</f>
        <v>#N/A</v>
      </c>
      <c r="J823" s="71" t="e">
        <f>CONCATENATE(D823,":",VLOOKUP(F823,'Equip Group &amp; Type ref'!F:G,2,FALSE),":",$W823)</f>
        <v>#N/A</v>
      </c>
      <c r="K823" s="84" t="e">
        <f t="shared" si="28"/>
        <v>#N/A</v>
      </c>
      <c r="L823" s="70" t="e">
        <f>INDEX('MFR_List ref'!$A:$A,MATCH($Z823,'MFR_List ref'!$B:$B,0))</f>
        <v>#N/A</v>
      </c>
      <c r="M823" s="76" t="e">
        <f t="shared" si="29"/>
        <v>#N/A</v>
      </c>
      <c r="N823" s="78"/>
      <c r="O823" s="85"/>
      <c r="P823" s="86"/>
      <c r="Q823" s="74"/>
      <c r="R823" s="35"/>
      <c r="S823" s="36"/>
      <c r="T823" s="98"/>
      <c r="U823" s="37"/>
      <c r="V823" s="37"/>
      <c r="W823" s="38"/>
      <c r="X823" s="38"/>
      <c r="Y823" s="38"/>
      <c r="Z823" s="35"/>
      <c r="AA823" s="40"/>
      <c r="AB823" s="41"/>
      <c r="AC823" s="42"/>
      <c r="AD823" s="34"/>
      <c r="AE823" s="39"/>
      <c r="AF823" s="39"/>
      <c r="AG823" s="39"/>
      <c r="AH823" s="34"/>
      <c r="AI823" s="39"/>
      <c r="AJ823" s="39"/>
      <c r="AK823" s="43"/>
      <c r="AL823" s="38"/>
      <c r="AM823" s="40"/>
      <c r="AN823" s="40"/>
      <c r="AO823" s="40"/>
      <c r="AP823" s="40"/>
      <c r="AQ823" s="39"/>
      <c r="AR823" s="39"/>
      <c r="AS823" s="39"/>
      <c r="AT823" s="39"/>
      <c r="AU823" s="39"/>
    </row>
    <row r="824" spans="1:47" s="26" customFormat="1" ht="39" customHeight="1" x14ac:dyDescent="0.25">
      <c r="A824" s="65" t="e">
        <f>VLOOKUP(D824,'Active-Bldg List ref'!$A:$E,4,FALSE)</f>
        <v>#N/A</v>
      </c>
      <c r="B824" s="65" t="e">
        <f>VLOOKUP(D824,'Active-Bldg List ref'!$A:$E,5,FALSE)</f>
        <v>#N/A</v>
      </c>
      <c r="C824" s="65" t="e">
        <f>VLOOKUP(D824,'Active-Bldg List ref'!$A:$B,2,FALSE)</f>
        <v>#N/A</v>
      </c>
      <c r="D824" s="65" t="e">
        <f>INDEX('Active-Bldg List ref'!$A:$A,MATCH(R824,'Active-Bldg List ref'!$C:$C,0))</f>
        <v>#N/A</v>
      </c>
      <c r="E824" s="65" t="e">
        <f>INDEX('Equip Group &amp; Type ref'!D:D,MATCH(U824,'Equip Group &amp; Type ref'!E:E,0))</f>
        <v>#N/A</v>
      </c>
      <c r="F824" s="66" t="e">
        <f>INDEX('Equip Group &amp; Type ref'!F:F,MATCH(V824,'Equip Group &amp; Type ref'!G:G,0))</f>
        <v>#N/A</v>
      </c>
      <c r="G824" s="83"/>
      <c r="H824" s="69" t="e">
        <f>INDEX('Equip Group &amp; Type ref'!$F:$H,MATCH(F824,'Equip Group &amp; Type ref'!$F:$F,0),MATCH(A824,'Equip Group &amp; Type ref'!$2:$2,0))</f>
        <v>#N/A</v>
      </c>
      <c r="I824" s="70" t="e">
        <f>VLOOKUP(F824,'Equip Group &amp; Type ref'!F:H,6,FALSE)</f>
        <v>#N/A</v>
      </c>
      <c r="J824" s="71" t="e">
        <f>CONCATENATE(D824,":",VLOOKUP(F824,'Equip Group &amp; Type ref'!F:G,2,FALSE),":",$W824)</f>
        <v>#N/A</v>
      </c>
      <c r="K824" s="84" t="e">
        <f t="shared" si="28"/>
        <v>#N/A</v>
      </c>
      <c r="L824" s="70" t="e">
        <f>INDEX('MFR_List ref'!$A:$A,MATCH($Z824,'MFR_List ref'!$B:$B,0))</f>
        <v>#N/A</v>
      </c>
      <c r="M824" s="76" t="e">
        <f t="shared" si="29"/>
        <v>#N/A</v>
      </c>
      <c r="N824" s="78"/>
      <c r="O824" s="85"/>
      <c r="P824" s="86"/>
      <c r="Q824" s="74"/>
      <c r="R824" s="35"/>
      <c r="S824" s="36"/>
      <c r="T824" s="98"/>
      <c r="U824" s="37"/>
      <c r="V824" s="37"/>
      <c r="W824" s="38"/>
      <c r="X824" s="38"/>
      <c r="Y824" s="38"/>
      <c r="Z824" s="35"/>
      <c r="AA824" s="40"/>
      <c r="AB824" s="41"/>
      <c r="AC824" s="42"/>
      <c r="AD824" s="34"/>
      <c r="AE824" s="39"/>
      <c r="AF824" s="39"/>
      <c r="AG824" s="39"/>
      <c r="AH824" s="34"/>
      <c r="AI824" s="39"/>
      <c r="AJ824" s="39"/>
      <c r="AK824" s="43"/>
      <c r="AL824" s="38"/>
      <c r="AM824" s="40"/>
      <c r="AN824" s="40"/>
      <c r="AO824" s="40"/>
      <c r="AP824" s="40"/>
      <c r="AQ824" s="39"/>
      <c r="AR824" s="39"/>
      <c r="AS824" s="39"/>
      <c r="AT824" s="39"/>
      <c r="AU824" s="39"/>
    </row>
    <row r="825" spans="1:47" s="26" customFormat="1" ht="39" customHeight="1" x14ac:dyDescent="0.25">
      <c r="A825" s="65" t="e">
        <f>VLOOKUP(D825,'Active-Bldg List ref'!$A:$E,4,FALSE)</f>
        <v>#N/A</v>
      </c>
      <c r="B825" s="65" t="e">
        <f>VLOOKUP(D825,'Active-Bldg List ref'!$A:$E,5,FALSE)</f>
        <v>#N/A</v>
      </c>
      <c r="C825" s="65" t="e">
        <f>VLOOKUP(D825,'Active-Bldg List ref'!$A:$B,2,FALSE)</f>
        <v>#N/A</v>
      </c>
      <c r="D825" s="65" t="e">
        <f>INDEX('Active-Bldg List ref'!$A:$A,MATCH(R825,'Active-Bldg List ref'!$C:$C,0))</f>
        <v>#N/A</v>
      </c>
      <c r="E825" s="65" t="e">
        <f>INDEX('Equip Group &amp; Type ref'!D:D,MATCH(U825,'Equip Group &amp; Type ref'!E:E,0))</f>
        <v>#N/A</v>
      </c>
      <c r="F825" s="66" t="e">
        <f>INDEX('Equip Group &amp; Type ref'!F:F,MATCH(V825,'Equip Group &amp; Type ref'!G:G,0))</f>
        <v>#N/A</v>
      </c>
      <c r="G825" s="83"/>
      <c r="H825" s="69" t="e">
        <f>INDEX('Equip Group &amp; Type ref'!$F:$H,MATCH(F825,'Equip Group &amp; Type ref'!$F:$F,0),MATCH(A825,'Equip Group &amp; Type ref'!$2:$2,0))</f>
        <v>#N/A</v>
      </c>
      <c r="I825" s="70" t="e">
        <f>VLOOKUP(F825,'Equip Group &amp; Type ref'!F:H,6,FALSE)</f>
        <v>#N/A</v>
      </c>
      <c r="J825" s="71" t="e">
        <f>CONCATENATE(D825,":",VLOOKUP(F825,'Equip Group &amp; Type ref'!F:G,2,FALSE),":",$W825)</f>
        <v>#N/A</v>
      </c>
      <c r="K825" s="84" t="e">
        <f t="shared" si="28"/>
        <v>#N/A</v>
      </c>
      <c r="L825" s="70" t="e">
        <f>INDEX('MFR_List ref'!$A:$A,MATCH($Z825,'MFR_List ref'!$B:$B,0))</f>
        <v>#N/A</v>
      </c>
      <c r="M825" s="76" t="e">
        <f t="shared" si="29"/>
        <v>#N/A</v>
      </c>
      <c r="N825" s="78"/>
      <c r="O825" s="85"/>
      <c r="P825" s="86"/>
      <c r="Q825" s="74"/>
      <c r="R825" s="35"/>
      <c r="S825" s="36"/>
      <c r="T825" s="98"/>
      <c r="U825" s="37"/>
      <c r="V825" s="37"/>
      <c r="W825" s="38"/>
      <c r="X825" s="38"/>
      <c r="Y825" s="38"/>
      <c r="Z825" s="35"/>
      <c r="AA825" s="40"/>
      <c r="AB825" s="41"/>
      <c r="AC825" s="42"/>
      <c r="AD825" s="34"/>
      <c r="AE825" s="39"/>
      <c r="AF825" s="39"/>
      <c r="AG825" s="39"/>
      <c r="AH825" s="34"/>
      <c r="AI825" s="39"/>
      <c r="AJ825" s="39"/>
      <c r="AK825" s="43"/>
      <c r="AL825" s="38"/>
      <c r="AM825" s="40"/>
      <c r="AN825" s="40"/>
      <c r="AO825" s="40"/>
      <c r="AP825" s="40"/>
      <c r="AQ825" s="39"/>
      <c r="AR825" s="39"/>
      <c r="AS825" s="39"/>
      <c r="AT825" s="39"/>
      <c r="AU825" s="39"/>
    </row>
    <row r="826" spans="1:47" s="26" customFormat="1" ht="39" customHeight="1" x14ac:dyDescent="0.25">
      <c r="A826" s="65" t="e">
        <f>VLOOKUP(D826,'Active-Bldg List ref'!$A:$E,4,FALSE)</f>
        <v>#N/A</v>
      </c>
      <c r="B826" s="65" t="e">
        <f>VLOOKUP(D826,'Active-Bldg List ref'!$A:$E,5,FALSE)</f>
        <v>#N/A</v>
      </c>
      <c r="C826" s="65" t="e">
        <f>VLOOKUP(D826,'Active-Bldg List ref'!$A:$B,2,FALSE)</f>
        <v>#N/A</v>
      </c>
      <c r="D826" s="65" t="e">
        <f>INDEX('Active-Bldg List ref'!$A:$A,MATCH(R826,'Active-Bldg List ref'!$C:$C,0))</f>
        <v>#N/A</v>
      </c>
      <c r="E826" s="65" t="e">
        <f>INDEX('Equip Group &amp; Type ref'!D:D,MATCH(U826,'Equip Group &amp; Type ref'!E:E,0))</f>
        <v>#N/A</v>
      </c>
      <c r="F826" s="66" t="e">
        <f>INDEX('Equip Group &amp; Type ref'!F:F,MATCH(V826,'Equip Group &amp; Type ref'!G:G,0))</f>
        <v>#N/A</v>
      </c>
      <c r="G826" s="83"/>
      <c r="H826" s="69" t="e">
        <f>INDEX('Equip Group &amp; Type ref'!$F:$H,MATCH(F826,'Equip Group &amp; Type ref'!$F:$F,0),MATCH(A826,'Equip Group &amp; Type ref'!$2:$2,0))</f>
        <v>#N/A</v>
      </c>
      <c r="I826" s="70" t="e">
        <f>VLOOKUP(F826,'Equip Group &amp; Type ref'!F:H,6,FALSE)</f>
        <v>#N/A</v>
      </c>
      <c r="J826" s="71" t="e">
        <f>CONCATENATE(D826,":",VLOOKUP(F826,'Equip Group &amp; Type ref'!F:G,2,FALSE),":",$W826)</f>
        <v>#N/A</v>
      </c>
      <c r="K826" s="84" t="e">
        <f t="shared" si="28"/>
        <v>#N/A</v>
      </c>
      <c r="L826" s="70" t="e">
        <f>INDEX('MFR_List ref'!$A:$A,MATCH($Z826,'MFR_List ref'!$B:$B,0))</f>
        <v>#N/A</v>
      </c>
      <c r="M826" s="76" t="e">
        <f t="shared" si="29"/>
        <v>#N/A</v>
      </c>
      <c r="N826" s="78"/>
      <c r="O826" s="85"/>
      <c r="P826" s="86"/>
      <c r="Q826" s="74"/>
      <c r="R826" s="35"/>
      <c r="S826" s="36"/>
      <c r="T826" s="98"/>
      <c r="U826" s="37"/>
      <c r="V826" s="37"/>
      <c r="W826" s="38"/>
      <c r="X826" s="38"/>
      <c r="Y826" s="38"/>
      <c r="Z826" s="35"/>
      <c r="AA826" s="40"/>
      <c r="AB826" s="41"/>
      <c r="AC826" s="42"/>
      <c r="AD826" s="34"/>
      <c r="AE826" s="39"/>
      <c r="AF826" s="39"/>
      <c r="AG826" s="39"/>
      <c r="AH826" s="34"/>
      <c r="AI826" s="39"/>
      <c r="AJ826" s="39"/>
      <c r="AK826" s="43"/>
      <c r="AL826" s="38"/>
      <c r="AM826" s="40"/>
      <c r="AN826" s="40"/>
      <c r="AO826" s="40"/>
      <c r="AP826" s="40"/>
      <c r="AQ826" s="39"/>
      <c r="AR826" s="39"/>
      <c r="AS826" s="39"/>
      <c r="AT826" s="39"/>
      <c r="AU826" s="39"/>
    </row>
    <row r="827" spans="1:47" s="26" customFormat="1" ht="39" customHeight="1" x14ac:dyDescent="0.25">
      <c r="A827" s="65" t="e">
        <f>VLOOKUP(D827,'Active-Bldg List ref'!$A:$E,4,FALSE)</f>
        <v>#N/A</v>
      </c>
      <c r="B827" s="65" t="e">
        <f>VLOOKUP(D827,'Active-Bldg List ref'!$A:$E,5,FALSE)</f>
        <v>#N/A</v>
      </c>
      <c r="C827" s="65" t="e">
        <f>VLOOKUP(D827,'Active-Bldg List ref'!$A:$B,2,FALSE)</f>
        <v>#N/A</v>
      </c>
      <c r="D827" s="65" t="e">
        <f>INDEX('Active-Bldg List ref'!$A:$A,MATCH(R827,'Active-Bldg List ref'!$C:$C,0))</f>
        <v>#N/A</v>
      </c>
      <c r="E827" s="65" t="e">
        <f>INDEX('Equip Group &amp; Type ref'!D:D,MATCH(U827,'Equip Group &amp; Type ref'!E:E,0))</f>
        <v>#N/A</v>
      </c>
      <c r="F827" s="66" t="e">
        <f>INDEX('Equip Group &amp; Type ref'!F:F,MATCH(V827,'Equip Group &amp; Type ref'!G:G,0))</f>
        <v>#N/A</v>
      </c>
      <c r="G827" s="83"/>
      <c r="H827" s="69" t="e">
        <f>INDEX('Equip Group &amp; Type ref'!$F:$H,MATCH(F827,'Equip Group &amp; Type ref'!$F:$F,0),MATCH(A827,'Equip Group &amp; Type ref'!$2:$2,0))</f>
        <v>#N/A</v>
      </c>
      <c r="I827" s="70" t="e">
        <f>VLOOKUP(F827,'Equip Group &amp; Type ref'!F:H,6,FALSE)</f>
        <v>#N/A</v>
      </c>
      <c r="J827" s="71" t="e">
        <f>CONCATENATE(D827,":",VLOOKUP(F827,'Equip Group &amp; Type ref'!F:G,2,FALSE),":",$W827)</f>
        <v>#N/A</v>
      </c>
      <c r="K827" s="84" t="e">
        <f t="shared" si="28"/>
        <v>#N/A</v>
      </c>
      <c r="L827" s="70" t="e">
        <f>INDEX('MFR_List ref'!$A:$A,MATCH($Z827,'MFR_List ref'!$B:$B,0))</f>
        <v>#N/A</v>
      </c>
      <c r="M827" s="76" t="e">
        <f t="shared" si="29"/>
        <v>#N/A</v>
      </c>
      <c r="N827" s="78"/>
      <c r="O827" s="85"/>
      <c r="P827" s="86"/>
      <c r="Q827" s="74"/>
      <c r="R827" s="35"/>
      <c r="S827" s="36"/>
      <c r="T827" s="98"/>
      <c r="U827" s="37"/>
      <c r="V827" s="37"/>
      <c r="W827" s="38"/>
      <c r="X827" s="38"/>
      <c r="Y827" s="38"/>
      <c r="Z827" s="35"/>
      <c r="AA827" s="40"/>
      <c r="AB827" s="41"/>
      <c r="AC827" s="42"/>
      <c r="AD827" s="34"/>
      <c r="AE827" s="39"/>
      <c r="AF827" s="39"/>
      <c r="AG827" s="39"/>
      <c r="AH827" s="34"/>
      <c r="AI827" s="39"/>
      <c r="AJ827" s="39"/>
      <c r="AK827" s="43"/>
      <c r="AL827" s="38"/>
      <c r="AM827" s="40"/>
      <c r="AN827" s="40"/>
      <c r="AO827" s="40"/>
      <c r="AP827" s="40"/>
      <c r="AQ827" s="39"/>
      <c r="AR827" s="39"/>
      <c r="AS827" s="39"/>
      <c r="AT827" s="39"/>
      <c r="AU827" s="39"/>
    </row>
    <row r="828" spans="1:47" s="26" customFormat="1" ht="39" customHeight="1" x14ac:dyDescent="0.25">
      <c r="A828" s="65" t="e">
        <f>VLOOKUP(D828,'Active-Bldg List ref'!$A:$E,4,FALSE)</f>
        <v>#N/A</v>
      </c>
      <c r="B828" s="65" t="e">
        <f>VLOOKUP(D828,'Active-Bldg List ref'!$A:$E,5,FALSE)</f>
        <v>#N/A</v>
      </c>
      <c r="C828" s="65" t="e">
        <f>VLOOKUP(D828,'Active-Bldg List ref'!$A:$B,2,FALSE)</f>
        <v>#N/A</v>
      </c>
      <c r="D828" s="65" t="e">
        <f>INDEX('Active-Bldg List ref'!$A:$A,MATCH(R828,'Active-Bldg List ref'!$C:$C,0))</f>
        <v>#N/A</v>
      </c>
      <c r="E828" s="65" t="e">
        <f>INDEX('Equip Group &amp; Type ref'!D:D,MATCH(U828,'Equip Group &amp; Type ref'!E:E,0))</f>
        <v>#N/A</v>
      </c>
      <c r="F828" s="66" t="e">
        <f>INDEX('Equip Group &amp; Type ref'!F:F,MATCH(V828,'Equip Group &amp; Type ref'!G:G,0))</f>
        <v>#N/A</v>
      </c>
      <c r="G828" s="83"/>
      <c r="H828" s="69" t="e">
        <f>INDEX('Equip Group &amp; Type ref'!$F:$H,MATCH(F828,'Equip Group &amp; Type ref'!$F:$F,0),MATCH(A828,'Equip Group &amp; Type ref'!$2:$2,0))</f>
        <v>#N/A</v>
      </c>
      <c r="I828" s="70" t="e">
        <f>VLOOKUP(F828,'Equip Group &amp; Type ref'!F:H,6,FALSE)</f>
        <v>#N/A</v>
      </c>
      <c r="J828" s="71" t="e">
        <f>CONCATENATE(D828,":",VLOOKUP(F828,'Equip Group &amp; Type ref'!F:G,2,FALSE),":",$W828)</f>
        <v>#N/A</v>
      </c>
      <c r="K828" s="84" t="e">
        <f t="shared" si="28"/>
        <v>#N/A</v>
      </c>
      <c r="L828" s="70" t="e">
        <f>INDEX('MFR_List ref'!$A:$A,MATCH($Z828,'MFR_List ref'!$B:$B,0))</f>
        <v>#N/A</v>
      </c>
      <c r="M828" s="76" t="e">
        <f t="shared" si="29"/>
        <v>#N/A</v>
      </c>
      <c r="N828" s="78"/>
      <c r="O828" s="85"/>
      <c r="P828" s="86"/>
      <c r="Q828" s="74"/>
      <c r="R828" s="35"/>
      <c r="S828" s="36"/>
      <c r="T828" s="98"/>
      <c r="U828" s="37"/>
      <c r="V828" s="37"/>
      <c r="W828" s="38"/>
      <c r="X828" s="38"/>
      <c r="Y828" s="38"/>
      <c r="Z828" s="35"/>
      <c r="AA828" s="40"/>
      <c r="AB828" s="41"/>
      <c r="AC828" s="42"/>
      <c r="AD828" s="34"/>
      <c r="AE828" s="39"/>
      <c r="AF828" s="39"/>
      <c r="AG828" s="39"/>
      <c r="AH828" s="34"/>
      <c r="AI828" s="39"/>
      <c r="AJ828" s="39"/>
      <c r="AK828" s="43"/>
      <c r="AL828" s="38"/>
      <c r="AM828" s="40"/>
      <c r="AN828" s="40"/>
      <c r="AO828" s="40"/>
      <c r="AP828" s="40"/>
      <c r="AQ828" s="39"/>
      <c r="AR828" s="39"/>
      <c r="AS828" s="39"/>
      <c r="AT828" s="39"/>
      <c r="AU828" s="39"/>
    </row>
    <row r="829" spans="1:47" s="26" customFormat="1" ht="39" customHeight="1" x14ac:dyDescent="0.25">
      <c r="A829" s="65" t="e">
        <f>VLOOKUP(D829,'Active-Bldg List ref'!$A:$E,4,FALSE)</f>
        <v>#N/A</v>
      </c>
      <c r="B829" s="65" t="e">
        <f>VLOOKUP(D829,'Active-Bldg List ref'!$A:$E,5,FALSE)</f>
        <v>#N/A</v>
      </c>
      <c r="C829" s="65" t="e">
        <f>VLOOKUP(D829,'Active-Bldg List ref'!$A:$B,2,FALSE)</f>
        <v>#N/A</v>
      </c>
      <c r="D829" s="65" t="e">
        <f>INDEX('Active-Bldg List ref'!$A:$A,MATCH(R829,'Active-Bldg List ref'!$C:$C,0))</f>
        <v>#N/A</v>
      </c>
      <c r="E829" s="65" t="e">
        <f>INDEX('Equip Group &amp; Type ref'!D:D,MATCH(U829,'Equip Group &amp; Type ref'!E:E,0))</f>
        <v>#N/A</v>
      </c>
      <c r="F829" s="66" t="e">
        <f>INDEX('Equip Group &amp; Type ref'!F:F,MATCH(V829,'Equip Group &amp; Type ref'!G:G,0))</f>
        <v>#N/A</v>
      </c>
      <c r="G829" s="83"/>
      <c r="H829" s="69" t="e">
        <f>INDEX('Equip Group &amp; Type ref'!$F:$H,MATCH(F829,'Equip Group &amp; Type ref'!$F:$F,0),MATCH(A829,'Equip Group &amp; Type ref'!$2:$2,0))</f>
        <v>#N/A</v>
      </c>
      <c r="I829" s="70" t="e">
        <f>VLOOKUP(F829,'Equip Group &amp; Type ref'!F:H,6,FALSE)</f>
        <v>#N/A</v>
      </c>
      <c r="J829" s="71" t="e">
        <f>CONCATENATE(D829,":",VLOOKUP(F829,'Equip Group &amp; Type ref'!F:G,2,FALSE),":",$W829)</f>
        <v>#N/A</v>
      </c>
      <c r="K829" s="84" t="e">
        <f t="shared" si="28"/>
        <v>#N/A</v>
      </c>
      <c r="L829" s="70" t="e">
        <f>INDEX('MFR_List ref'!$A:$A,MATCH($Z829,'MFR_List ref'!$B:$B,0))</f>
        <v>#N/A</v>
      </c>
      <c r="M829" s="76" t="e">
        <f t="shared" si="29"/>
        <v>#N/A</v>
      </c>
      <c r="N829" s="78"/>
      <c r="O829" s="85"/>
      <c r="P829" s="86"/>
      <c r="Q829" s="74"/>
      <c r="R829" s="35"/>
      <c r="S829" s="36"/>
      <c r="T829" s="98"/>
      <c r="U829" s="37"/>
      <c r="V829" s="37"/>
      <c r="W829" s="38"/>
      <c r="X829" s="38"/>
      <c r="Y829" s="38"/>
      <c r="Z829" s="35"/>
      <c r="AA829" s="40"/>
      <c r="AB829" s="41"/>
      <c r="AC829" s="42"/>
      <c r="AD829" s="34"/>
      <c r="AE829" s="39"/>
      <c r="AF829" s="39"/>
      <c r="AG829" s="39"/>
      <c r="AH829" s="34"/>
      <c r="AI829" s="39"/>
      <c r="AJ829" s="39"/>
      <c r="AK829" s="43"/>
      <c r="AL829" s="38"/>
      <c r="AM829" s="40"/>
      <c r="AN829" s="40"/>
      <c r="AO829" s="40"/>
      <c r="AP829" s="40"/>
      <c r="AQ829" s="39"/>
      <c r="AR829" s="39"/>
      <c r="AS829" s="39"/>
      <c r="AT829" s="39"/>
      <c r="AU829" s="39"/>
    </row>
    <row r="830" spans="1:47" s="26" customFormat="1" ht="39" customHeight="1" x14ac:dyDescent="0.25">
      <c r="A830" s="65" t="e">
        <f>VLOOKUP(D830,'Active-Bldg List ref'!$A:$E,4,FALSE)</f>
        <v>#N/A</v>
      </c>
      <c r="B830" s="65" t="e">
        <f>VLOOKUP(D830,'Active-Bldg List ref'!$A:$E,5,FALSE)</f>
        <v>#N/A</v>
      </c>
      <c r="C830" s="65" t="e">
        <f>VLOOKUP(D830,'Active-Bldg List ref'!$A:$B,2,FALSE)</f>
        <v>#N/A</v>
      </c>
      <c r="D830" s="65" t="e">
        <f>INDEX('Active-Bldg List ref'!$A:$A,MATCH(R830,'Active-Bldg List ref'!$C:$C,0))</f>
        <v>#N/A</v>
      </c>
      <c r="E830" s="65" t="e">
        <f>INDEX('Equip Group &amp; Type ref'!D:D,MATCH(U830,'Equip Group &amp; Type ref'!E:E,0))</f>
        <v>#N/A</v>
      </c>
      <c r="F830" s="66" t="e">
        <f>INDEX('Equip Group &amp; Type ref'!F:F,MATCH(V830,'Equip Group &amp; Type ref'!G:G,0))</f>
        <v>#N/A</v>
      </c>
      <c r="G830" s="83"/>
      <c r="H830" s="69" t="e">
        <f>INDEX('Equip Group &amp; Type ref'!$F:$H,MATCH(F830,'Equip Group &amp; Type ref'!$F:$F,0),MATCH(A830,'Equip Group &amp; Type ref'!$2:$2,0))</f>
        <v>#N/A</v>
      </c>
      <c r="I830" s="70" t="e">
        <f>VLOOKUP(F830,'Equip Group &amp; Type ref'!F:H,6,FALSE)</f>
        <v>#N/A</v>
      </c>
      <c r="J830" s="71" t="e">
        <f>CONCATENATE(D830,":",VLOOKUP(F830,'Equip Group &amp; Type ref'!F:G,2,FALSE),":",$W830)</f>
        <v>#N/A</v>
      </c>
      <c r="K830" s="84" t="e">
        <f t="shared" si="28"/>
        <v>#N/A</v>
      </c>
      <c r="L830" s="70" t="e">
        <f>INDEX('MFR_List ref'!$A:$A,MATCH($Z830,'MFR_List ref'!$B:$B,0))</f>
        <v>#N/A</v>
      </c>
      <c r="M830" s="76" t="e">
        <f t="shared" si="29"/>
        <v>#N/A</v>
      </c>
      <c r="N830" s="78"/>
      <c r="O830" s="85"/>
      <c r="P830" s="86"/>
      <c r="Q830" s="74"/>
      <c r="R830" s="35"/>
      <c r="S830" s="36"/>
      <c r="T830" s="98"/>
      <c r="U830" s="37"/>
      <c r="V830" s="37"/>
      <c r="W830" s="38"/>
      <c r="X830" s="38"/>
      <c r="Y830" s="38"/>
      <c r="Z830" s="35"/>
      <c r="AA830" s="40"/>
      <c r="AB830" s="41"/>
      <c r="AC830" s="42"/>
      <c r="AD830" s="34"/>
      <c r="AE830" s="39"/>
      <c r="AF830" s="39"/>
      <c r="AG830" s="39"/>
      <c r="AH830" s="34"/>
      <c r="AI830" s="39"/>
      <c r="AJ830" s="39"/>
      <c r="AK830" s="43"/>
      <c r="AL830" s="38"/>
      <c r="AM830" s="40"/>
      <c r="AN830" s="40"/>
      <c r="AO830" s="40"/>
      <c r="AP830" s="40"/>
      <c r="AQ830" s="39"/>
      <c r="AR830" s="39"/>
      <c r="AS830" s="39"/>
      <c r="AT830" s="39"/>
      <c r="AU830" s="39"/>
    </row>
    <row r="831" spans="1:47" s="26" customFormat="1" ht="39" customHeight="1" x14ac:dyDescent="0.25">
      <c r="A831" s="65" t="e">
        <f>VLOOKUP(D831,'Active-Bldg List ref'!$A:$E,4,FALSE)</f>
        <v>#N/A</v>
      </c>
      <c r="B831" s="65" t="e">
        <f>VLOOKUP(D831,'Active-Bldg List ref'!$A:$E,5,FALSE)</f>
        <v>#N/A</v>
      </c>
      <c r="C831" s="65" t="e">
        <f>VLOOKUP(D831,'Active-Bldg List ref'!$A:$B,2,FALSE)</f>
        <v>#N/A</v>
      </c>
      <c r="D831" s="65" t="e">
        <f>INDEX('Active-Bldg List ref'!$A:$A,MATCH(R831,'Active-Bldg List ref'!$C:$C,0))</f>
        <v>#N/A</v>
      </c>
      <c r="E831" s="65" t="e">
        <f>INDEX('Equip Group &amp; Type ref'!D:D,MATCH(U831,'Equip Group &amp; Type ref'!E:E,0))</f>
        <v>#N/A</v>
      </c>
      <c r="F831" s="66" t="e">
        <f>INDEX('Equip Group &amp; Type ref'!F:F,MATCH(V831,'Equip Group &amp; Type ref'!G:G,0))</f>
        <v>#N/A</v>
      </c>
      <c r="G831" s="83"/>
      <c r="H831" s="69" t="e">
        <f>INDEX('Equip Group &amp; Type ref'!$F:$H,MATCH(F831,'Equip Group &amp; Type ref'!$F:$F,0),MATCH(A831,'Equip Group &amp; Type ref'!$2:$2,0))</f>
        <v>#N/A</v>
      </c>
      <c r="I831" s="70" t="e">
        <f>VLOOKUP(F831,'Equip Group &amp; Type ref'!F:H,6,FALSE)</f>
        <v>#N/A</v>
      </c>
      <c r="J831" s="71" t="e">
        <f>CONCATENATE(D831,":",VLOOKUP(F831,'Equip Group &amp; Type ref'!F:G,2,FALSE),":",$W831)</f>
        <v>#N/A</v>
      </c>
      <c r="K831" s="84" t="e">
        <f t="shared" si="28"/>
        <v>#N/A</v>
      </c>
      <c r="L831" s="70" t="e">
        <f>INDEX('MFR_List ref'!$A:$A,MATCH($Z831,'MFR_List ref'!$B:$B,0))</f>
        <v>#N/A</v>
      </c>
      <c r="M831" s="76" t="e">
        <f t="shared" si="29"/>
        <v>#N/A</v>
      </c>
      <c r="N831" s="78"/>
      <c r="O831" s="85"/>
      <c r="P831" s="86"/>
      <c r="Q831" s="74"/>
      <c r="R831" s="35"/>
      <c r="S831" s="36"/>
      <c r="T831" s="98"/>
      <c r="U831" s="37"/>
      <c r="V831" s="37"/>
      <c r="W831" s="38"/>
      <c r="X831" s="38"/>
      <c r="Y831" s="38"/>
      <c r="Z831" s="35"/>
      <c r="AA831" s="40"/>
      <c r="AB831" s="41"/>
      <c r="AC831" s="42"/>
      <c r="AD831" s="34"/>
      <c r="AE831" s="39"/>
      <c r="AF831" s="39"/>
      <c r="AG831" s="39"/>
      <c r="AH831" s="34"/>
      <c r="AI831" s="39"/>
      <c r="AJ831" s="39"/>
      <c r="AK831" s="43"/>
      <c r="AL831" s="38"/>
      <c r="AM831" s="40"/>
      <c r="AN831" s="40"/>
      <c r="AO831" s="40"/>
      <c r="AP831" s="40"/>
      <c r="AQ831" s="39"/>
      <c r="AR831" s="39"/>
      <c r="AS831" s="39"/>
      <c r="AT831" s="39"/>
      <c r="AU831" s="39"/>
    </row>
    <row r="832" spans="1:47" s="26" customFormat="1" ht="39" customHeight="1" x14ac:dyDescent="0.25">
      <c r="A832" s="65" t="e">
        <f>VLOOKUP(D832,'Active-Bldg List ref'!$A:$E,4,FALSE)</f>
        <v>#N/A</v>
      </c>
      <c r="B832" s="65" t="e">
        <f>VLOOKUP(D832,'Active-Bldg List ref'!$A:$E,5,FALSE)</f>
        <v>#N/A</v>
      </c>
      <c r="C832" s="65" t="e">
        <f>VLOOKUP(D832,'Active-Bldg List ref'!$A:$B,2,FALSE)</f>
        <v>#N/A</v>
      </c>
      <c r="D832" s="65" t="e">
        <f>INDEX('Active-Bldg List ref'!$A:$A,MATCH(R832,'Active-Bldg List ref'!$C:$C,0))</f>
        <v>#N/A</v>
      </c>
      <c r="E832" s="65" t="e">
        <f>INDEX('Equip Group &amp; Type ref'!D:D,MATCH(U832,'Equip Group &amp; Type ref'!E:E,0))</f>
        <v>#N/A</v>
      </c>
      <c r="F832" s="66" t="e">
        <f>INDEX('Equip Group &amp; Type ref'!F:F,MATCH(V832,'Equip Group &amp; Type ref'!G:G,0))</f>
        <v>#N/A</v>
      </c>
      <c r="G832" s="83"/>
      <c r="H832" s="69" t="e">
        <f>INDEX('Equip Group &amp; Type ref'!$F:$H,MATCH(F832,'Equip Group &amp; Type ref'!$F:$F,0),MATCH(A832,'Equip Group &amp; Type ref'!$2:$2,0))</f>
        <v>#N/A</v>
      </c>
      <c r="I832" s="70" t="e">
        <f>VLOOKUP(F832,'Equip Group &amp; Type ref'!F:H,6,FALSE)</f>
        <v>#N/A</v>
      </c>
      <c r="J832" s="71" t="e">
        <f>CONCATENATE(D832,":",VLOOKUP(F832,'Equip Group &amp; Type ref'!F:G,2,FALSE),":",$W832)</f>
        <v>#N/A</v>
      </c>
      <c r="K832" s="84" t="e">
        <f t="shared" si="28"/>
        <v>#N/A</v>
      </c>
      <c r="L832" s="70" t="e">
        <f>INDEX('MFR_List ref'!$A:$A,MATCH($Z832,'MFR_List ref'!$B:$B,0))</f>
        <v>#N/A</v>
      </c>
      <c r="M832" s="76" t="e">
        <f t="shared" si="29"/>
        <v>#N/A</v>
      </c>
      <c r="N832" s="78"/>
      <c r="O832" s="85"/>
      <c r="P832" s="86"/>
      <c r="Q832" s="74"/>
      <c r="R832" s="35"/>
      <c r="S832" s="36"/>
      <c r="T832" s="98"/>
      <c r="U832" s="37"/>
      <c r="V832" s="37"/>
      <c r="W832" s="38"/>
      <c r="X832" s="38"/>
      <c r="Y832" s="38"/>
      <c r="Z832" s="35"/>
      <c r="AA832" s="40"/>
      <c r="AB832" s="41"/>
      <c r="AC832" s="42"/>
      <c r="AD832" s="34"/>
      <c r="AE832" s="39"/>
      <c r="AF832" s="39"/>
      <c r="AG832" s="39"/>
      <c r="AH832" s="34"/>
      <c r="AI832" s="39"/>
      <c r="AJ832" s="39"/>
      <c r="AK832" s="43"/>
      <c r="AL832" s="38"/>
      <c r="AM832" s="40"/>
      <c r="AN832" s="40"/>
      <c r="AO832" s="40"/>
      <c r="AP832" s="40"/>
      <c r="AQ832" s="39"/>
      <c r="AR832" s="39"/>
      <c r="AS832" s="39"/>
      <c r="AT832" s="39"/>
      <c r="AU832" s="39"/>
    </row>
    <row r="833" spans="1:47" s="26" customFormat="1" ht="39" customHeight="1" x14ac:dyDescent="0.25">
      <c r="A833" s="65" t="e">
        <f>VLOOKUP(D833,'Active-Bldg List ref'!$A:$E,4,FALSE)</f>
        <v>#N/A</v>
      </c>
      <c r="B833" s="65" t="e">
        <f>VLOOKUP(D833,'Active-Bldg List ref'!$A:$E,5,FALSE)</f>
        <v>#N/A</v>
      </c>
      <c r="C833" s="65" t="e">
        <f>VLOOKUP(D833,'Active-Bldg List ref'!$A:$B,2,FALSE)</f>
        <v>#N/A</v>
      </c>
      <c r="D833" s="65" t="e">
        <f>INDEX('Active-Bldg List ref'!$A:$A,MATCH(R833,'Active-Bldg List ref'!$C:$C,0))</f>
        <v>#N/A</v>
      </c>
      <c r="E833" s="65" t="e">
        <f>INDEX('Equip Group &amp; Type ref'!D:D,MATCH(U833,'Equip Group &amp; Type ref'!E:E,0))</f>
        <v>#N/A</v>
      </c>
      <c r="F833" s="66" t="e">
        <f>INDEX('Equip Group &amp; Type ref'!F:F,MATCH(V833,'Equip Group &amp; Type ref'!G:G,0))</f>
        <v>#N/A</v>
      </c>
      <c r="G833" s="83"/>
      <c r="H833" s="69" t="e">
        <f>INDEX('Equip Group &amp; Type ref'!$F:$H,MATCH(F833,'Equip Group &amp; Type ref'!$F:$F,0),MATCH(A833,'Equip Group &amp; Type ref'!$2:$2,0))</f>
        <v>#N/A</v>
      </c>
      <c r="I833" s="70" t="e">
        <f>VLOOKUP(F833,'Equip Group &amp; Type ref'!F:H,6,FALSE)</f>
        <v>#N/A</v>
      </c>
      <c r="J833" s="71" t="e">
        <f>CONCATENATE(D833,":",VLOOKUP(F833,'Equip Group &amp; Type ref'!F:G,2,FALSE),":",$W833)</f>
        <v>#N/A</v>
      </c>
      <c r="K833" s="84" t="e">
        <f t="shared" si="28"/>
        <v>#N/A</v>
      </c>
      <c r="L833" s="70" t="e">
        <f>INDEX('MFR_List ref'!$A:$A,MATCH($Z833,'MFR_List ref'!$B:$B,0))</f>
        <v>#N/A</v>
      </c>
      <c r="M833" s="76" t="e">
        <f t="shared" si="29"/>
        <v>#N/A</v>
      </c>
      <c r="N833" s="78"/>
      <c r="O833" s="85"/>
      <c r="P833" s="86"/>
      <c r="Q833" s="74"/>
      <c r="R833" s="35"/>
      <c r="S833" s="36"/>
      <c r="T833" s="98"/>
      <c r="U833" s="37"/>
      <c r="V833" s="37"/>
      <c r="W833" s="38"/>
      <c r="X833" s="38"/>
      <c r="Y833" s="38"/>
      <c r="Z833" s="35"/>
      <c r="AA833" s="40"/>
      <c r="AB833" s="41"/>
      <c r="AC833" s="42"/>
      <c r="AD833" s="34"/>
      <c r="AE833" s="39"/>
      <c r="AF833" s="39"/>
      <c r="AG833" s="39"/>
      <c r="AH833" s="34"/>
      <c r="AI833" s="39"/>
      <c r="AJ833" s="39"/>
      <c r="AK833" s="43"/>
      <c r="AL833" s="38"/>
      <c r="AM833" s="40"/>
      <c r="AN833" s="40"/>
      <c r="AO833" s="40"/>
      <c r="AP833" s="40"/>
      <c r="AQ833" s="39"/>
      <c r="AR833" s="39"/>
      <c r="AS833" s="39"/>
      <c r="AT833" s="39"/>
      <c r="AU833" s="39"/>
    </row>
    <row r="834" spans="1:47" s="26" customFormat="1" ht="39" customHeight="1" x14ac:dyDescent="0.25">
      <c r="A834" s="65" t="e">
        <f>VLOOKUP(D834,'Active-Bldg List ref'!$A:$E,4,FALSE)</f>
        <v>#N/A</v>
      </c>
      <c r="B834" s="65" t="e">
        <f>VLOOKUP(D834,'Active-Bldg List ref'!$A:$E,5,FALSE)</f>
        <v>#N/A</v>
      </c>
      <c r="C834" s="65" t="e">
        <f>VLOOKUP(D834,'Active-Bldg List ref'!$A:$B,2,FALSE)</f>
        <v>#N/A</v>
      </c>
      <c r="D834" s="65" t="e">
        <f>INDEX('Active-Bldg List ref'!$A:$A,MATCH(R834,'Active-Bldg List ref'!$C:$C,0))</f>
        <v>#N/A</v>
      </c>
      <c r="E834" s="65" t="e">
        <f>INDEX('Equip Group &amp; Type ref'!D:D,MATCH(U834,'Equip Group &amp; Type ref'!E:E,0))</f>
        <v>#N/A</v>
      </c>
      <c r="F834" s="66" t="e">
        <f>INDEX('Equip Group &amp; Type ref'!F:F,MATCH(V834,'Equip Group &amp; Type ref'!G:G,0))</f>
        <v>#N/A</v>
      </c>
      <c r="G834" s="83"/>
      <c r="H834" s="69" t="e">
        <f>INDEX('Equip Group &amp; Type ref'!$F:$H,MATCH(F834,'Equip Group &amp; Type ref'!$F:$F,0),MATCH(A834,'Equip Group &amp; Type ref'!$2:$2,0))</f>
        <v>#N/A</v>
      </c>
      <c r="I834" s="70" t="e">
        <f>VLOOKUP(F834,'Equip Group &amp; Type ref'!F:H,6,FALSE)</f>
        <v>#N/A</v>
      </c>
      <c r="J834" s="71" t="e">
        <f>CONCATENATE(D834,":",VLOOKUP(F834,'Equip Group &amp; Type ref'!F:G,2,FALSE),":",$W834)</f>
        <v>#N/A</v>
      </c>
      <c r="K834" s="84" t="e">
        <f t="shared" si="28"/>
        <v>#N/A</v>
      </c>
      <c r="L834" s="70" t="e">
        <f>INDEX('MFR_List ref'!$A:$A,MATCH($Z834,'MFR_List ref'!$B:$B,0))</f>
        <v>#N/A</v>
      </c>
      <c r="M834" s="76" t="e">
        <f t="shared" si="29"/>
        <v>#N/A</v>
      </c>
      <c r="N834" s="78"/>
      <c r="O834" s="85"/>
      <c r="P834" s="86"/>
      <c r="Q834" s="74"/>
      <c r="R834" s="35"/>
      <c r="S834" s="36"/>
      <c r="T834" s="98"/>
      <c r="U834" s="37"/>
      <c r="V834" s="37"/>
      <c r="W834" s="38"/>
      <c r="X834" s="38"/>
      <c r="Y834" s="38"/>
      <c r="Z834" s="35"/>
      <c r="AA834" s="40"/>
      <c r="AB834" s="41"/>
      <c r="AC834" s="42"/>
      <c r="AD834" s="34"/>
      <c r="AE834" s="39"/>
      <c r="AF834" s="39"/>
      <c r="AG834" s="39"/>
      <c r="AH834" s="34"/>
      <c r="AI834" s="39"/>
      <c r="AJ834" s="39"/>
      <c r="AK834" s="43"/>
      <c r="AL834" s="38"/>
      <c r="AM834" s="40"/>
      <c r="AN834" s="40"/>
      <c r="AO834" s="40"/>
      <c r="AP834" s="40"/>
      <c r="AQ834" s="39"/>
      <c r="AR834" s="39"/>
      <c r="AS834" s="39"/>
      <c r="AT834" s="39"/>
      <c r="AU834" s="39"/>
    </row>
    <row r="835" spans="1:47" s="26" customFormat="1" ht="39" customHeight="1" x14ac:dyDescent="0.25">
      <c r="A835" s="65" t="e">
        <f>VLOOKUP(D835,'Active-Bldg List ref'!$A:$E,4,FALSE)</f>
        <v>#N/A</v>
      </c>
      <c r="B835" s="65" t="e">
        <f>VLOOKUP(D835,'Active-Bldg List ref'!$A:$E,5,FALSE)</f>
        <v>#N/A</v>
      </c>
      <c r="C835" s="65" t="e">
        <f>VLOOKUP(D835,'Active-Bldg List ref'!$A:$B,2,FALSE)</f>
        <v>#N/A</v>
      </c>
      <c r="D835" s="65" t="e">
        <f>INDEX('Active-Bldg List ref'!$A:$A,MATCH(R835,'Active-Bldg List ref'!$C:$C,0))</f>
        <v>#N/A</v>
      </c>
      <c r="E835" s="65" t="e">
        <f>INDEX('Equip Group &amp; Type ref'!D:D,MATCH(U835,'Equip Group &amp; Type ref'!E:E,0))</f>
        <v>#N/A</v>
      </c>
      <c r="F835" s="66" t="e">
        <f>INDEX('Equip Group &amp; Type ref'!F:F,MATCH(V835,'Equip Group &amp; Type ref'!G:G,0))</f>
        <v>#N/A</v>
      </c>
      <c r="G835" s="83"/>
      <c r="H835" s="69" t="e">
        <f>INDEX('Equip Group &amp; Type ref'!$F:$H,MATCH(F835,'Equip Group &amp; Type ref'!$F:$F,0),MATCH(A835,'Equip Group &amp; Type ref'!$2:$2,0))</f>
        <v>#N/A</v>
      </c>
      <c r="I835" s="70" t="e">
        <f>VLOOKUP(F835,'Equip Group &amp; Type ref'!F:H,6,FALSE)</f>
        <v>#N/A</v>
      </c>
      <c r="J835" s="71" t="e">
        <f>CONCATENATE(D835,":",VLOOKUP(F835,'Equip Group &amp; Type ref'!F:G,2,FALSE),":",$W835)</f>
        <v>#N/A</v>
      </c>
      <c r="K835" s="84" t="e">
        <f t="shared" si="28"/>
        <v>#N/A</v>
      </c>
      <c r="L835" s="70" t="e">
        <f>INDEX('MFR_List ref'!$A:$A,MATCH($Z835,'MFR_List ref'!$B:$B,0))</f>
        <v>#N/A</v>
      </c>
      <c r="M835" s="76" t="e">
        <f t="shared" si="29"/>
        <v>#N/A</v>
      </c>
      <c r="N835" s="78"/>
      <c r="O835" s="85"/>
      <c r="P835" s="86"/>
      <c r="Q835" s="74"/>
      <c r="R835" s="35"/>
      <c r="S835" s="36"/>
      <c r="T835" s="98"/>
      <c r="U835" s="37"/>
      <c r="V835" s="37"/>
      <c r="W835" s="38"/>
      <c r="X835" s="38"/>
      <c r="Y835" s="38"/>
      <c r="Z835" s="35"/>
      <c r="AA835" s="40"/>
      <c r="AB835" s="41"/>
      <c r="AC835" s="42"/>
      <c r="AD835" s="34"/>
      <c r="AE835" s="39"/>
      <c r="AF835" s="39"/>
      <c r="AG835" s="39"/>
      <c r="AH835" s="34"/>
      <c r="AI835" s="39"/>
      <c r="AJ835" s="39"/>
      <c r="AK835" s="43"/>
      <c r="AL835" s="38"/>
      <c r="AM835" s="40"/>
      <c r="AN835" s="40"/>
      <c r="AO835" s="40"/>
      <c r="AP835" s="40"/>
      <c r="AQ835" s="39"/>
      <c r="AR835" s="39"/>
      <c r="AS835" s="39"/>
      <c r="AT835" s="39"/>
      <c r="AU835" s="39"/>
    </row>
    <row r="836" spans="1:47" s="26" customFormat="1" ht="39" customHeight="1" x14ac:dyDescent="0.25">
      <c r="A836" s="65" t="e">
        <f>VLOOKUP(D836,'Active-Bldg List ref'!$A:$E,4,FALSE)</f>
        <v>#N/A</v>
      </c>
      <c r="B836" s="65" t="e">
        <f>VLOOKUP(D836,'Active-Bldg List ref'!$A:$E,5,FALSE)</f>
        <v>#N/A</v>
      </c>
      <c r="C836" s="65" t="e">
        <f>VLOOKUP(D836,'Active-Bldg List ref'!$A:$B,2,FALSE)</f>
        <v>#N/A</v>
      </c>
      <c r="D836" s="65" t="e">
        <f>INDEX('Active-Bldg List ref'!$A:$A,MATCH(R836,'Active-Bldg List ref'!$C:$C,0))</f>
        <v>#N/A</v>
      </c>
      <c r="E836" s="65" t="e">
        <f>INDEX('Equip Group &amp; Type ref'!D:D,MATCH(U836,'Equip Group &amp; Type ref'!E:E,0))</f>
        <v>#N/A</v>
      </c>
      <c r="F836" s="66" t="e">
        <f>INDEX('Equip Group &amp; Type ref'!F:F,MATCH(V836,'Equip Group &amp; Type ref'!G:G,0))</f>
        <v>#N/A</v>
      </c>
      <c r="G836" s="83"/>
      <c r="H836" s="69" t="e">
        <f>INDEX('Equip Group &amp; Type ref'!$F:$H,MATCH(F836,'Equip Group &amp; Type ref'!$F:$F,0),MATCH(A836,'Equip Group &amp; Type ref'!$2:$2,0))</f>
        <v>#N/A</v>
      </c>
      <c r="I836" s="70" t="e">
        <f>VLOOKUP(F836,'Equip Group &amp; Type ref'!F:H,6,FALSE)</f>
        <v>#N/A</v>
      </c>
      <c r="J836" s="71" t="e">
        <f>CONCATENATE(D836,":",VLOOKUP(F836,'Equip Group &amp; Type ref'!F:G,2,FALSE),":",$W836)</f>
        <v>#N/A</v>
      </c>
      <c r="K836" s="84" t="e">
        <f t="shared" si="28"/>
        <v>#N/A</v>
      </c>
      <c r="L836" s="70" t="e">
        <f>INDEX('MFR_List ref'!$A:$A,MATCH($Z836,'MFR_List ref'!$B:$B,0))</f>
        <v>#N/A</v>
      </c>
      <c r="M836" s="76" t="e">
        <f t="shared" si="29"/>
        <v>#N/A</v>
      </c>
      <c r="N836" s="78"/>
      <c r="O836" s="85"/>
      <c r="P836" s="86"/>
      <c r="Q836" s="74"/>
      <c r="R836" s="35"/>
      <c r="S836" s="36"/>
      <c r="T836" s="98"/>
      <c r="U836" s="37"/>
      <c r="V836" s="37"/>
      <c r="W836" s="38"/>
      <c r="X836" s="38"/>
      <c r="Y836" s="38"/>
      <c r="Z836" s="35"/>
      <c r="AA836" s="40"/>
      <c r="AB836" s="41"/>
      <c r="AC836" s="42"/>
      <c r="AD836" s="34"/>
      <c r="AE836" s="39"/>
      <c r="AF836" s="39"/>
      <c r="AG836" s="39"/>
      <c r="AH836" s="34"/>
      <c r="AI836" s="39"/>
      <c r="AJ836" s="39"/>
      <c r="AK836" s="43"/>
      <c r="AL836" s="38"/>
      <c r="AM836" s="40"/>
      <c r="AN836" s="40"/>
      <c r="AO836" s="40"/>
      <c r="AP836" s="40"/>
      <c r="AQ836" s="39"/>
      <c r="AR836" s="39"/>
      <c r="AS836" s="39"/>
      <c r="AT836" s="39"/>
      <c r="AU836" s="39"/>
    </row>
    <row r="837" spans="1:47" s="26" customFormat="1" ht="39" customHeight="1" x14ac:dyDescent="0.25">
      <c r="A837" s="65" t="e">
        <f>VLOOKUP(D837,'Active-Bldg List ref'!$A:$E,4,FALSE)</f>
        <v>#N/A</v>
      </c>
      <c r="B837" s="65" t="e">
        <f>VLOOKUP(D837,'Active-Bldg List ref'!$A:$E,5,FALSE)</f>
        <v>#N/A</v>
      </c>
      <c r="C837" s="65" t="e">
        <f>VLOOKUP(D837,'Active-Bldg List ref'!$A:$B,2,FALSE)</f>
        <v>#N/A</v>
      </c>
      <c r="D837" s="65" t="e">
        <f>INDEX('Active-Bldg List ref'!$A:$A,MATCH(R837,'Active-Bldg List ref'!$C:$C,0))</f>
        <v>#N/A</v>
      </c>
      <c r="E837" s="65" t="e">
        <f>INDEX('Equip Group &amp; Type ref'!D:D,MATCH(U837,'Equip Group &amp; Type ref'!E:E,0))</f>
        <v>#N/A</v>
      </c>
      <c r="F837" s="66" t="e">
        <f>INDEX('Equip Group &amp; Type ref'!F:F,MATCH(V837,'Equip Group &amp; Type ref'!G:G,0))</f>
        <v>#N/A</v>
      </c>
      <c r="G837" s="83"/>
      <c r="H837" s="69" t="e">
        <f>INDEX('Equip Group &amp; Type ref'!$F:$H,MATCH(F837,'Equip Group &amp; Type ref'!$F:$F,0),MATCH(A837,'Equip Group &amp; Type ref'!$2:$2,0))</f>
        <v>#N/A</v>
      </c>
      <c r="I837" s="70" t="e">
        <f>VLOOKUP(F837,'Equip Group &amp; Type ref'!F:H,6,FALSE)</f>
        <v>#N/A</v>
      </c>
      <c r="J837" s="71" t="e">
        <f>CONCATENATE(D837,":",VLOOKUP(F837,'Equip Group &amp; Type ref'!F:G,2,FALSE),":",$W837)</f>
        <v>#N/A</v>
      </c>
      <c r="K837" s="84" t="e">
        <f t="shared" si="28"/>
        <v>#N/A</v>
      </c>
      <c r="L837" s="70" t="e">
        <f>INDEX('MFR_List ref'!$A:$A,MATCH($Z837,'MFR_List ref'!$B:$B,0))</f>
        <v>#N/A</v>
      </c>
      <c r="M837" s="76" t="e">
        <f t="shared" si="29"/>
        <v>#N/A</v>
      </c>
      <c r="N837" s="78"/>
      <c r="O837" s="85"/>
      <c r="P837" s="86"/>
      <c r="Q837" s="74"/>
      <c r="R837" s="35"/>
      <c r="S837" s="36"/>
      <c r="T837" s="98"/>
      <c r="U837" s="37"/>
      <c r="V837" s="37"/>
      <c r="W837" s="38"/>
      <c r="X837" s="38"/>
      <c r="Y837" s="38"/>
      <c r="Z837" s="35"/>
      <c r="AA837" s="40"/>
      <c r="AB837" s="41"/>
      <c r="AC837" s="42"/>
      <c r="AD837" s="34"/>
      <c r="AE837" s="39"/>
      <c r="AF837" s="39"/>
      <c r="AG837" s="39"/>
      <c r="AH837" s="34"/>
      <c r="AI837" s="39"/>
      <c r="AJ837" s="39"/>
      <c r="AK837" s="43"/>
      <c r="AL837" s="38"/>
      <c r="AM837" s="40"/>
      <c r="AN837" s="40"/>
      <c r="AO837" s="40"/>
      <c r="AP837" s="40"/>
      <c r="AQ837" s="39"/>
      <c r="AR837" s="39"/>
      <c r="AS837" s="39"/>
      <c r="AT837" s="39"/>
      <c r="AU837" s="39"/>
    </row>
    <row r="838" spans="1:47" s="26" customFormat="1" ht="39" customHeight="1" x14ac:dyDescent="0.25">
      <c r="A838" s="65" t="e">
        <f>VLOOKUP(D838,'Active-Bldg List ref'!$A:$E,4,FALSE)</f>
        <v>#N/A</v>
      </c>
      <c r="B838" s="65" t="e">
        <f>VLOOKUP(D838,'Active-Bldg List ref'!$A:$E,5,FALSE)</f>
        <v>#N/A</v>
      </c>
      <c r="C838" s="65" t="e">
        <f>VLOOKUP(D838,'Active-Bldg List ref'!$A:$B,2,FALSE)</f>
        <v>#N/A</v>
      </c>
      <c r="D838" s="65" t="e">
        <f>INDEX('Active-Bldg List ref'!$A:$A,MATCH(R838,'Active-Bldg List ref'!$C:$C,0))</f>
        <v>#N/A</v>
      </c>
      <c r="E838" s="65" t="e">
        <f>INDEX('Equip Group &amp; Type ref'!D:D,MATCH(U838,'Equip Group &amp; Type ref'!E:E,0))</f>
        <v>#N/A</v>
      </c>
      <c r="F838" s="66" t="e">
        <f>INDEX('Equip Group &amp; Type ref'!F:F,MATCH(V838,'Equip Group &amp; Type ref'!G:G,0))</f>
        <v>#N/A</v>
      </c>
      <c r="G838" s="83"/>
      <c r="H838" s="69" t="e">
        <f>INDEX('Equip Group &amp; Type ref'!$F:$H,MATCH(F838,'Equip Group &amp; Type ref'!$F:$F,0),MATCH(A838,'Equip Group &amp; Type ref'!$2:$2,0))</f>
        <v>#N/A</v>
      </c>
      <c r="I838" s="70" t="e">
        <f>VLOOKUP(F838,'Equip Group &amp; Type ref'!F:H,6,FALSE)</f>
        <v>#N/A</v>
      </c>
      <c r="J838" s="71" t="e">
        <f>CONCATENATE(D838,":",VLOOKUP(F838,'Equip Group &amp; Type ref'!F:G,2,FALSE),":",$W838)</f>
        <v>#N/A</v>
      </c>
      <c r="K838" s="84" t="e">
        <f t="shared" si="28"/>
        <v>#N/A</v>
      </c>
      <c r="L838" s="70" t="e">
        <f>INDEX('MFR_List ref'!$A:$A,MATCH($Z838,'MFR_List ref'!$B:$B,0))</f>
        <v>#N/A</v>
      </c>
      <c r="M838" s="76" t="e">
        <f t="shared" si="29"/>
        <v>#N/A</v>
      </c>
      <c r="N838" s="78"/>
      <c r="O838" s="85"/>
      <c r="P838" s="86"/>
      <c r="Q838" s="74"/>
      <c r="R838" s="35"/>
      <c r="S838" s="36"/>
      <c r="T838" s="98"/>
      <c r="U838" s="37"/>
      <c r="V838" s="37"/>
      <c r="W838" s="38"/>
      <c r="X838" s="38"/>
      <c r="Y838" s="38"/>
      <c r="Z838" s="35"/>
      <c r="AA838" s="40"/>
      <c r="AB838" s="41"/>
      <c r="AC838" s="42"/>
      <c r="AD838" s="34"/>
      <c r="AE838" s="39"/>
      <c r="AF838" s="39"/>
      <c r="AG838" s="39"/>
      <c r="AH838" s="34"/>
      <c r="AI838" s="39"/>
      <c r="AJ838" s="39"/>
      <c r="AK838" s="43"/>
      <c r="AL838" s="38"/>
      <c r="AM838" s="40"/>
      <c r="AN838" s="40"/>
      <c r="AO838" s="40"/>
      <c r="AP838" s="40"/>
      <c r="AQ838" s="39"/>
      <c r="AR838" s="39"/>
      <c r="AS838" s="39"/>
      <c r="AT838" s="39"/>
      <c r="AU838" s="39"/>
    </row>
    <row r="839" spans="1:47" s="26" customFormat="1" ht="39" customHeight="1" x14ac:dyDescent="0.25">
      <c r="A839" s="65" t="e">
        <f>VLOOKUP(D839,'Active-Bldg List ref'!$A:$E,4,FALSE)</f>
        <v>#N/A</v>
      </c>
      <c r="B839" s="65" t="e">
        <f>VLOOKUP(D839,'Active-Bldg List ref'!$A:$E,5,FALSE)</f>
        <v>#N/A</v>
      </c>
      <c r="C839" s="65" t="e">
        <f>VLOOKUP(D839,'Active-Bldg List ref'!$A:$B,2,FALSE)</f>
        <v>#N/A</v>
      </c>
      <c r="D839" s="65" t="e">
        <f>INDEX('Active-Bldg List ref'!$A:$A,MATCH(R839,'Active-Bldg List ref'!$C:$C,0))</f>
        <v>#N/A</v>
      </c>
      <c r="E839" s="65" t="e">
        <f>INDEX('Equip Group &amp; Type ref'!D:D,MATCH(U839,'Equip Group &amp; Type ref'!E:E,0))</f>
        <v>#N/A</v>
      </c>
      <c r="F839" s="66" t="e">
        <f>INDEX('Equip Group &amp; Type ref'!F:F,MATCH(V839,'Equip Group &amp; Type ref'!G:G,0))</f>
        <v>#N/A</v>
      </c>
      <c r="G839" s="83"/>
      <c r="H839" s="69" t="e">
        <f>INDEX('Equip Group &amp; Type ref'!$F:$H,MATCH(F839,'Equip Group &amp; Type ref'!$F:$F,0),MATCH(A839,'Equip Group &amp; Type ref'!$2:$2,0))</f>
        <v>#N/A</v>
      </c>
      <c r="I839" s="70" t="e">
        <f>VLOOKUP(F839,'Equip Group &amp; Type ref'!F:H,6,FALSE)</f>
        <v>#N/A</v>
      </c>
      <c r="J839" s="71" t="e">
        <f>CONCATENATE(D839,":",VLOOKUP(F839,'Equip Group &amp; Type ref'!F:G,2,FALSE),":",$W839)</f>
        <v>#N/A</v>
      </c>
      <c r="K839" s="84" t="e">
        <f t="shared" si="28"/>
        <v>#N/A</v>
      </c>
      <c r="L839" s="70" t="e">
        <f>INDEX('MFR_List ref'!$A:$A,MATCH($Z839,'MFR_List ref'!$B:$B,0))</f>
        <v>#N/A</v>
      </c>
      <c r="M839" s="76" t="e">
        <f t="shared" si="29"/>
        <v>#N/A</v>
      </c>
      <c r="N839" s="78"/>
      <c r="O839" s="85"/>
      <c r="P839" s="86"/>
      <c r="Q839" s="74"/>
      <c r="R839" s="35"/>
      <c r="S839" s="36"/>
      <c r="T839" s="98"/>
      <c r="U839" s="37"/>
      <c r="V839" s="37"/>
      <c r="W839" s="38"/>
      <c r="X839" s="38"/>
      <c r="Y839" s="38"/>
      <c r="Z839" s="35"/>
      <c r="AA839" s="40"/>
      <c r="AB839" s="41"/>
      <c r="AC839" s="42"/>
      <c r="AD839" s="34"/>
      <c r="AE839" s="39"/>
      <c r="AF839" s="39"/>
      <c r="AG839" s="39"/>
      <c r="AH839" s="34"/>
      <c r="AI839" s="39"/>
      <c r="AJ839" s="39"/>
      <c r="AK839" s="43"/>
      <c r="AL839" s="38"/>
      <c r="AM839" s="40"/>
      <c r="AN839" s="40"/>
      <c r="AO839" s="40"/>
      <c r="AP839" s="40"/>
      <c r="AQ839" s="39"/>
      <c r="AR839" s="39"/>
      <c r="AS839" s="39"/>
      <c r="AT839" s="39"/>
      <c r="AU839" s="39"/>
    </row>
    <row r="840" spans="1:47" s="26" customFormat="1" ht="39" customHeight="1" x14ac:dyDescent="0.25">
      <c r="A840" s="65" t="e">
        <f>VLOOKUP(D840,'Active-Bldg List ref'!$A:$E,4,FALSE)</f>
        <v>#N/A</v>
      </c>
      <c r="B840" s="65" t="e">
        <f>VLOOKUP(D840,'Active-Bldg List ref'!$A:$E,5,FALSE)</f>
        <v>#N/A</v>
      </c>
      <c r="C840" s="65" t="e">
        <f>VLOOKUP(D840,'Active-Bldg List ref'!$A:$B,2,FALSE)</f>
        <v>#N/A</v>
      </c>
      <c r="D840" s="65" t="e">
        <f>INDEX('Active-Bldg List ref'!$A:$A,MATCH(R840,'Active-Bldg List ref'!$C:$C,0))</f>
        <v>#N/A</v>
      </c>
      <c r="E840" s="65" t="e">
        <f>INDEX('Equip Group &amp; Type ref'!D:D,MATCH(U840,'Equip Group &amp; Type ref'!E:E,0))</f>
        <v>#N/A</v>
      </c>
      <c r="F840" s="66" t="e">
        <f>INDEX('Equip Group &amp; Type ref'!F:F,MATCH(V840,'Equip Group &amp; Type ref'!G:G,0))</f>
        <v>#N/A</v>
      </c>
      <c r="G840" s="83"/>
      <c r="H840" s="69" t="e">
        <f>INDEX('Equip Group &amp; Type ref'!$F:$H,MATCH(F840,'Equip Group &amp; Type ref'!$F:$F,0),MATCH(A840,'Equip Group &amp; Type ref'!$2:$2,0))</f>
        <v>#N/A</v>
      </c>
      <c r="I840" s="70" t="e">
        <f>VLOOKUP(F840,'Equip Group &amp; Type ref'!F:H,6,FALSE)</f>
        <v>#N/A</v>
      </c>
      <c r="J840" s="71" t="e">
        <f>CONCATENATE(D840,":",VLOOKUP(F840,'Equip Group &amp; Type ref'!F:G,2,FALSE),":",$W840)</f>
        <v>#N/A</v>
      </c>
      <c r="K840" s="84" t="e">
        <f t="shared" si="28"/>
        <v>#N/A</v>
      </c>
      <c r="L840" s="70" t="e">
        <f>INDEX('MFR_List ref'!$A:$A,MATCH($Z840,'MFR_List ref'!$B:$B,0))</f>
        <v>#N/A</v>
      </c>
      <c r="M840" s="76" t="e">
        <f t="shared" si="29"/>
        <v>#N/A</v>
      </c>
      <c r="N840" s="78"/>
      <c r="O840" s="85"/>
      <c r="P840" s="86"/>
      <c r="Q840" s="74"/>
      <c r="R840" s="35"/>
      <c r="S840" s="36"/>
      <c r="T840" s="98"/>
      <c r="U840" s="37"/>
      <c r="V840" s="37"/>
      <c r="W840" s="38"/>
      <c r="X840" s="38"/>
      <c r="Y840" s="38"/>
      <c r="Z840" s="35"/>
      <c r="AA840" s="40"/>
      <c r="AB840" s="41"/>
      <c r="AC840" s="42"/>
      <c r="AD840" s="34"/>
      <c r="AE840" s="39"/>
      <c r="AF840" s="39"/>
      <c r="AG840" s="39"/>
      <c r="AH840" s="34"/>
      <c r="AI840" s="39"/>
      <c r="AJ840" s="39"/>
      <c r="AK840" s="43"/>
      <c r="AL840" s="38"/>
      <c r="AM840" s="40"/>
      <c r="AN840" s="40"/>
      <c r="AO840" s="40"/>
      <c r="AP840" s="40"/>
      <c r="AQ840" s="39"/>
      <c r="AR840" s="39"/>
      <c r="AS840" s="39"/>
      <c r="AT840" s="39"/>
      <c r="AU840" s="39"/>
    </row>
    <row r="841" spans="1:47" s="26" customFormat="1" ht="39" customHeight="1" x14ac:dyDescent="0.25">
      <c r="A841" s="65" t="e">
        <f>VLOOKUP(D841,'Active-Bldg List ref'!$A:$E,4,FALSE)</f>
        <v>#N/A</v>
      </c>
      <c r="B841" s="65" t="e">
        <f>VLOOKUP(D841,'Active-Bldg List ref'!$A:$E,5,FALSE)</f>
        <v>#N/A</v>
      </c>
      <c r="C841" s="65" t="e">
        <f>VLOOKUP(D841,'Active-Bldg List ref'!$A:$B,2,FALSE)</f>
        <v>#N/A</v>
      </c>
      <c r="D841" s="65" t="e">
        <f>INDEX('Active-Bldg List ref'!$A:$A,MATCH(R841,'Active-Bldg List ref'!$C:$C,0))</f>
        <v>#N/A</v>
      </c>
      <c r="E841" s="65" t="e">
        <f>INDEX('Equip Group &amp; Type ref'!D:D,MATCH(U841,'Equip Group &amp; Type ref'!E:E,0))</f>
        <v>#N/A</v>
      </c>
      <c r="F841" s="66" t="e">
        <f>INDEX('Equip Group &amp; Type ref'!F:F,MATCH(V841,'Equip Group &amp; Type ref'!G:G,0))</f>
        <v>#N/A</v>
      </c>
      <c r="G841" s="83"/>
      <c r="H841" s="69" t="e">
        <f>INDEX('Equip Group &amp; Type ref'!$F:$H,MATCH(F841,'Equip Group &amp; Type ref'!$F:$F,0),MATCH(A841,'Equip Group &amp; Type ref'!$2:$2,0))</f>
        <v>#N/A</v>
      </c>
      <c r="I841" s="70" t="e">
        <f>VLOOKUP(F841,'Equip Group &amp; Type ref'!F:H,6,FALSE)</f>
        <v>#N/A</v>
      </c>
      <c r="J841" s="71" t="e">
        <f>CONCATENATE(D841,":",VLOOKUP(F841,'Equip Group &amp; Type ref'!F:G,2,FALSE),":",$W841)</f>
        <v>#N/A</v>
      </c>
      <c r="K841" s="84" t="e">
        <f t="shared" si="28"/>
        <v>#N/A</v>
      </c>
      <c r="L841" s="70" t="e">
        <f>INDEX('MFR_List ref'!$A:$A,MATCH($Z841,'MFR_List ref'!$B:$B,0))</f>
        <v>#N/A</v>
      </c>
      <c r="M841" s="76" t="e">
        <f t="shared" si="29"/>
        <v>#N/A</v>
      </c>
      <c r="N841" s="78"/>
      <c r="O841" s="85"/>
      <c r="P841" s="86"/>
      <c r="Q841" s="74"/>
      <c r="R841" s="35"/>
      <c r="S841" s="36"/>
      <c r="T841" s="98"/>
      <c r="U841" s="37"/>
      <c r="V841" s="37"/>
      <c r="W841" s="38"/>
      <c r="X841" s="38"/>
      <c r="Y841" s="38"/>
      <c r="Z841" s="35"/>
      <c r="AA841" s="40"/>
      <c r="AB841" s="41"/>
      <c r="AC841" s="42"/>
      <c r="AD841" s="34"/>
      <c r="AE841" s="39"/>
      <c r="AF841" s="39"/>
      <c r="AG841" s="39"/>
      <c r="AH841" s="34"/>
      <c r="AI841" s="39"/>
      <c r="AJ841" s="39"/>
      <c r="AK841" s="43"/>
      <c r="AL841" s="38"/>
      <c r="AM841" s="40"/>
      <c r="AN841" s="40"/>
      <c r="AO841" s="40"/>
      <c r="AP841" s="40"/>
      <c r="AQ841" s="39"/>
      <c r="AR841" s="39"/>
      <c r="AS841" s="39"/>
      <c r="AT841" s="39"/>
      <c r="AU841" s="39"/>
    </row>
    <row r="842" spans="1:47" s="26" customFormat="1" ht="39" customHeight="1" x14ac:dyDescent="0.25">
      <c r="A842" s="65" t="e">
        <f>VLOOKUP(D842,'Active-Bldg List ref'!$A:$E,4,FALSE)</f>
        <v>#N/A</v>
      </c>
      <c r="B842" s="65" t="e">
        <f>VLOOKUP(D842,'Active-Bldg List ref'!$A:$E,5,FALSE)</f>
        <v>#N/A</v>
      </c>
      <c r="C842" s="65" t="e">
        <f>VLOOKUP(D842,'Active-Bldg List ref'!$A:$B,2,FALSE)</f>
        <v>#N/A</v>
      </c>
      <c r="D842" s="65" t="e">
        <f>INDEX('Active-Bldg List ref'!$A:$A,MATCH(R842,'Active-Bldg List ref'!$C:$C,0))</f>
        <v>#N/A</v>
      </c>
      <c r="E842" s="65" t="e">
        <f>INDEX('Equip Group &amp; Type ref'!D:D,MATCH(U842,'Equip Group &amp; Type ref'!E:E,0))</f>
        <v>#N/A</v>
      </c>
      <c r="F842" s="66" t="e">
        <f>INDEX('Equip Group &amp; Type ref'!F:F,MATCH(V842,'Equip Group &amp; Type ref'!G:G,0))</f>
        <v>#N/A</v>
      </c>
      <c r="G842" s="83"/>
      <c r="H842" s="69" t="e">
        <f>INDEX('Equip Group &amp; Type ref'!$F:$H,MATCH(F842,'Equip Group &amp; Type ref'!$F:$F,0),MATCH(A842,'Equip Group &amp; Type ref'!$2:$2,0))</f>
        <v>#N/A</v>
      </c>
      <c r="I842" s="70" t="e">
        <f>VLOOKUP(F842,'Equip Group &amp; Type ref'!F:H,6,FALSE)</f>
        <v>#N/A</v>
      </c>
      <c r="J842" s="71" t="e">
        <f>CONCATENATE(D842,":",VLOOKUP(F842,'Equip Group &amp; Type ref'!F:G,2,FALSE),":",$W842)</f>
        <v>#N/A</v>
      </c>
      <c r="K842" s="84" t="e">
        <f t="shared" si="28"/>
        <v>#N/A</v>
      </c>
      <c r="L842" s="70" t="e">
        <f>INDEX('MFR_List ref'!$A:$A,MATCH($Z842,'MFR_List ref'!$B:$B,0))</f>
        <v>#N/A</v>
      </c>
      <c r="M842" s="76" t="e">
        <f t="shared" si="29"/>
        <v>#N/A</v>
      </c>
      <c r="N842" s="78"/>
      <c r="O842" s="85"/>
      <c r="P842" s="86"/>
      <c r="Q842" s="74"/>
      <c r="R842" s="35"/>
      <c r="S842" s="36"/>
      <c r="T842" s="98"/>
      <c r="U842" s="37"/>
      <c r="V842" s="37"/>
      <c r="W842" s="38"/>
      <c r="X842" s="38"/>
      <c r="Y842" s="38"/>
      <c r="Z842" s="35"/>
      <c r="AA842" s="40"/>
      <c r="AB842" s="41"/>
      <c r="AC842" s="42"/>
      <c r="AD842" s="34"/>
      <c r="AE842" s="39"/>
      <c r="AF842" s="39"/>
      <c r="AG842" s="39"/>
      <c r="AH842" s="34"/>
      <c r="AI842" s="39"/>
      <c r="AJ842" s="39"/>
      <c r="AK842" s="43"/>
      <c r="AL842" s="38"/>
      <c r="AM842" s="40"/>
      <c r="AN842" s="40"/>
      <c r="AO842" s="40"/>
      <c r="AP842" s="40"/>
      <c r="AQ842" s="39"/>
      <c r="AR842" s="39"/>
      <c r="AS842" s="39"/>
      <c r="AT842" s="39"/>
      <c r="AU842" s="39"/>
    </row>
    <row r="843" spans="1:47" s="26" customFormat="1" ht="39" customHeight="1" x14ac:dyDescent="0.25">
      <c r="A843" s="65" t="e">
        <f>VLOOKUP(D843,'Active-Bldg List ref'!$A:$E,4,FALSE)</f>
        <v>#N/A</v>
      </c>
      <c r="B843" s="65" t="e">
        <f>VLOOKUP(D843,'Active-Bldg List ref'!$A:$E,5,FALSE)</f>
        <v>#N/A</v>
      </c>
      <c r="C843" s="65" t="e">
        <f>VLOOKUP(D843,'Active-Bldg List ref'!$A:$B,2,FALSE)</f>
        <v>#N/A</v>
      </c>
      <c r="D843" s="65" t="e">
        <f>INDEX('Active-Bldg List ref'!$A:$A,MATCH(R843,'Active-Bldg List ref'!$C:$C,0))</f>
        <v>#N/A</v>
      </c>
      <c r="E843" s="65" t="e">
        <f>INDEX('Equip Group &amp; Type ref'!D:D,MATCH(U843,'Equip Group &amp; Type ref'!E:E,0))</f>
        <v>#N/A</v>
      </c>
      <c r="F843" s="66" t="e">
        <f>INDEX('Equip Group &amp; Type ref'!F:F,MATCH(V843,'Equip Group &amp; Type ref'!G:G,0))</f>
        <v>#N/A</v>
      </c>
      <c r="G843" s="83"/>
      <c r="H843" s="69" t="e">
        <f>INDEX('Equip Group &amp; Type ref'!$F:$H,MATCH(F843,'Equip Group &amp; Type ref'!$F:$F,0),MATCH(A843,'Equip Group &amp; Type ref'!$2:$2,0))</f>
        <v>#N/A</v>
      </c>
      <c r="I843" s="70" t="e">
        <f>VLOOKUP(F843,'Equip Group &amp; Type ref'!F:H,6,FALSE)</f>
        <v>#N/A</v>
      </c>
      <c r="J843" s="71" t="e">
        <f>CONCATENATE(D843,":",VLOOKUP(F843,'Equip Group &amp; Type ref'!F:G,2,FALSE),":",$W843)</f>
        <v>#N/A</v>
      </c>
      <c r="K843" s="84" t="e">
        <f t="shared" si="28"/>
        <v>#N/A</v>
      </c>
      <c r="L843" s="70" t="e">
        <f>INDEX('MFR_List ref'!$A:$A,MATCH($Z843,'MFR_List ref'!$B:$B,0))</f>
        <v>#N/A</v>
      </c>
      <c r="M843" s="76" t="e">
        <f t="shared" si="29"/>
        <v>#N/A</v>
      </c>
      <c r="N843" s="78"/>
      <c r="O843" s="85"/>
      <c r="P843" s="86"/>
      <c r="Q843" s="74"/>
      <c r="R843" s="35"/>
      <c r="S843" s="36"/>
      <c r="T843" s="98"/>
      <c r="U843" s="37"/>
      <c r="V843" s="37"/>
      <c r="W843" s="38"/>
      <c r="X843" s="38"/>
      <c r="Y843" s="38"/>
      <c r="Z843" s="35"/>
      <c r="AA843" s="40"/>
      <c r="AB843" s="41"/>
      <c r="AC843" s="42"/>
      <c r="AD843" s="34"/>
      <c r="AE843" s="39"/>
      <c r="AF843" s="39"/>
      <c r="AG843" s="39"/>
      <c r="AH843" s="34"/>
      <c r="AI843" s="39"/>
      <c r="AJ843" s="39"/>
      <c r="AK843" s="43"/>
      <c r="AL843" s="38"/>
      <c r="AM843" s="40"/>
      <c r="AN843" s="40"/>
      <c r="AO843" s="40"/>
      <c r="AP843" s="40"/>
      <c r="AQ843" s="39"/>
      <c r="AR843" s="39"/>
      <c r="AS843" s="39"/>
      <c r="AT843" s="39"/>
      <c r="AU843" s="39"/>
    </row>
    <row r="844" spans="1:47" s="26" customFormat="1" ht="39" customHeight="1" x14ac:dyDescent="0.25">
      <c r="A844" s="65" t="e">
        <f>VLOOKUP(D844,'Active-Bldg List ref'!$A:$E,4,FALSE)</f>
        <v>#N/A</v>
      </c>
      <c r="B844" s="65" t="e">
        <f>VLOOKUP(D844,'Active-Bldg List ref'!$A:$E,5,FALSE)</f>
        <v>#N/A</v>
      </c>
      <c r="C844" s="65" t="e">
        <f>VLOOKUP(D844,'Active-Bldg List ref'!$A:$B,2,FALSE)</f>
        <v>#N/A</v>
      </c>
      <c r="D844" s="65" t="e">
        <f>INDEX('Active-Bldg List ref'!$A:$A,MATCH(R844,'Active-Bldg List ref'!$C:$C,0))</f>
        <v>#N/A</v>
      </c>
      <c r="E844" s="65" t="e">
        <f>INDEX('Equip Group &amp; Type ref'!D:D,MATCH(U844,'Equip Group &amp; Type ref'!E:E,0))</f>
        <v>#N/A</v>
      </c>
      <c r="F844" s="66" t="e">
        <f>INDEX('Equip Group &amp; Type ref'!F:F,MATCH(V844,'Equip Group &amp; Type ref'!G:G,0))</f>
        <v>#N/A</v>
      </c>
      <c r="G844" s="83"/>
      <c r="H844" s="69" t="e">
        <f>INDEX('Equip Group &amp; Type ref'!$F:$H,MATCH(F844,'Equip Group &amp; Type ref'!$F:$F,0),MATCH(A844,'Equip Group &amp; Type ref'!$2:$2,0))</f>
        <v>#N/A</v>
      </c>
      <c r="I844" s="70" t="e">
        <f>VLOOKUP(F844,'Equip Group &amp; Type ref'!F:H,6,FALSE)</f>
        <v>#N/A</v>
      </c>
      <c r="J844" s="71" t="e">
        <f>CONCATENATE(D844,":",VLOOKUP(F844,'Equip Group &amp; Type ref'!F:G,2,FALSE),":",$W844)</f>
        <v>#N/A</v>
      </c>
      <c r="K844" s="84" t="e">
        <f t="shared" si="28"/>
        <v>#N/A</v>
      </c>
      <c r="L844" s="70" t="e">
        <f>INDEX('MFR_List ref'!$A:$A,MATCH($Z844,'MFR_List ref'!$B:$B,0))</f>
        <v>#N/A</v>
      </c>
      <c r="M844" s="76" t="e">
        <f t="shared" si="29"/>
        <v>#N/A</v>
      </c>
      <c r="N844" s="78"/>
      <c r="O844" s="85"/>
      <c r="P844" s="86"/>
      <c r="Q844" s="74"/>
      <c r="R844" s="35"/>
      <c r="S844" s="36"/>
      <c r="T844" s="98"/>
      <c r="U844" s="37"/>
      <c r="V844" s="37"/>
      <c r="W844" s="38"/>
      <c r="X844" s="38"/>
      <c r="Y844" s="38"/>
      <c r="Z844" s="35"/>
      <c r="AA844" s="40"/>
      <c r="AB844" s="41"/>
      <c r="AC844" s="42"/>
      <c r="AD844" s="34"/>
      <c r="AE844" s="39"/>
      <c r="AF844" s="39"/>
      <c r="AG844" s="39"/>
      <c r="AH844" s="34"/>
      <c r="AI844" s="39"/>
      <c r="AJ844" s="39"/>
      <c r="AK844" s="43"/>
      <c r="AL844" s="38"/>
      <c r="AM844" s="40"/>
      <c r="AN844" s="40"/>
      <c r="AO844" s="40"/>
      <c r="AP844" s="40"/>
      <c r="AQ844" s="39"/>
      <c r="AR844" s="39"/>
      <c r="AS844" s="39"/>
      <c r="AT844" s="39"/>
      <c r="AU844" s="39"/>
    </row>
    <row r="845" spans="1:47" s="26" customFormat="1" ht="39" customHeight="1" x14ac:dyDescent="0.25">
      <c r="A845" s="65" t="e">
        <f>VLOOKUP(D845,'Active-Bldg List ref'!$A:$E,4,FALSE)</f>
        <v>#N/A</v>
      </c>
      <c r="B845" s="65" t="e">
        <f>VLOOKUP(D845,'Active-Bldg List ref'!$A:$E,5,FALSE)</f>
        <v>#N/A</v>
      </c>
      <c r="C845" s="65" t="e">
        <f>VLOOKUP(D845,'Active-Bldg List ref'!$A:$B,2,FALSE)</f>
        <v>#N/A</v>
      </c>
      <c r="D845" s="65" t="e">
        <f>INDEX('Active-Bldg List ref'!$A:$A,MATCH(R845,'Active-Bldg List ref'!$C:$C,0))</f>
        <v>#N/A</v>
      </c>
      <c r="E845" s="65" t="e">
        <f>INDEX('Equip Group &amp; Type ref'!D:D,MATCH(U845,'Equip Group &amp; Type ref'!E:E,0))</f>
        <v>#N/A</v>
      </c>
      <c r="F845" s="66" t="e">
        <f>INDEX('Equip Group &amp; Type ref'!F:F,MATCH(V845,'Equip Group &amp; Type ref'!G:G,0))</f>
        <v>#N/A</v>
      </c>
      <c r="G845" s="83"/>
      <c r="H845" s="69" t="e">
        <f>INDEX('Equip Group &amp; Type ref'!$F:$H,MATCH(F845,'Equip Group &amp; Type ref'!$F:$F,0),MATCH(A845,'Equip Group &amp; Type ref'!$2:$2,0))</f>
        <v>#N/A</v>
      </c>
      <c r="I845" s="70" t="e">
        <f>VLOOKUP(F845,'Equip Group &amp; Type ref'!F:H,6,FALSE)</f>
        <v>#N/A</v>
      </c>
      <c r="J845" s="71" t="e">
        <f>CONCATENATE(D845,":",VLOOKUP(F845,'Equip Group &amp; Type ref'!F:G,2,FALSE),":",$W845)</f>
        <v>#N/A</v>
      </c>
      <c r="K845" s="84" t="e">
        <f t="shared" si="28"/>
        <v>#N/A</v>
      </c>
      <c r="L845" s="70" t="e">
        <f>INDEX('MFR_List ref'!$A:$A,MATCH($Z845,'MFR_List ref'!$B:$B,0))</f>
        <v>#N/A</v>
      </c>
      <c r="M845" s="76" t="e">
        <f t="shared" si="29"/>
        <v>#N/A</v>
      </c>
      <c r="N845" s="78"/>
      <c r="O845" s="85"/>
      <c r="P845" s="86"/>
      <c r="Q845" s="74"/>
      <c r="R845" s="35"/>
      <c r="S845" s="36"/>
      <c r="T845" s="98"/>
      <c r="U845" s="37"/>
      <c r="V845" s="37"/>
      <c r="W845" s="38"/>
      <c r="X845" s="38"/>
      <c r="Y845" s="38"/>
      <c r="Z845" s="35"/>
      <c r="AA845" s="40"/>
      <c r="AB845" s="41"/>
      <c r="AC845" s="42"/>
      <c r="AD845" s="34"/>
      <c r="AE845" s="39"/>
      <c r="AF845" s="39"/>
      <c r="AG845" s="39"/>
      <c r="AH845" s="34"/>
      <c r="AI845" s="39"/>
      <c r="AJ845" s="39"/>
      <c r="AK845" s="43"/>
      <c r="AL845" s="38"/>
      <c r="AM845" s="40"/>
      <c r="AN845" s="40"/>
      <c r="AO845" s="40"/>
      <c r="AP845" s="40"/>
      <c r="AQ845" s="39"/>
      <c r="AR845" s="39"/>
      <c r="AS845" s="39"/>
      <c r="AT845" s="39"/>
      <c r="AU845" s="39"/>
    </row>
    <row r="846" spans="1:47" s="26" customFormat="1" ht="39" customHeight="1" x14ac:dyDescent="0.25">
      <c r="A846" s="65" t="e">
        <f>VLOOKUP(D846,'Active-Bldg List ref'!$A:$E,4,FALSE)</f>
        <v>#N/A</v>
      </c>
      <c r="B846" s="65" t="e">
        <f>VLOOKUP(D846,'Active-Bldg List ref'!$A:$E,5,FALSE)</f>
        <v>#N/A</v>
      </c>
      <c r="C846" s="65" t="e">
        <f>VLOOKUP(D846,'Active-Bldg List ref'!$A:$B,2,FALSE)</f>
        <v>#N/A</v>
      </c>
      <c r="D846" s="65" t="e">
        <f>INDEX('Active-Bldg List ref'!$A:$A,MATCH(R846,'Active-Bldg List ref'!$C:$C,0))</f>
        <v>#N/A</v>
      </c>
      <c r="E846" s="65" t="e">
        <f>INDEX('Equip Group &amp; Type ref'!D:D,MATCH(U846,'Equip Group &amp; Type ref'!E:E,0))</f>
        <v>#N/A</v>
      </c>
      <c r="F846" s="66" t="e">
        <f>INDEX('Equip Group &amp; Type ref'!F:F,MATCH(V846,'Equip Group &amp; Type ref'!G:G,0))</f>
        <v>#N/A</v>
      </c>
      <c r="G846" s="83"/>
      <c r="H846" s="69" t="e">
        <f>INDEX('Equip Group &amp; Type ref'!$F:$H,MATCH(F846,'Equip Group &amp; Type ref'!$F:$F,0),MATCH(A846,'Equip Group &amp; Type ref'!$2:$2,0))</f>
        <v>#N/A</v>
      </c>
      <c r="I846" s="70" t="e">
        <f>VLOOKUP(F846,'Equip Group &amp; Type ref'!F:H,6,FALSE)</f>
        <v>#N/A</v>
      </c>
      <c r="J846" s="71" t="e">
        <f>CONCATENATE(D846,":",VLOOKUP(F846,'Equip Group &amp; Type ref'!F:G,2,FALSE),":",$W846)</f>
        <v>#N/A</v>
      </c>
      <c r="K846" s="84" t="e">
        <f t="shared" si="28"/>
        <v>#N/A</v>
      </c>
      <c r="L846" s="70" t="e">
        <f>INDEX('MFR_List ref'!$A:$A,MATCH($Z846,'MFR_List ref'!$B:$B,0))</f>
        <v>#N/A</v>
      </c>
      <c r="M846" s="76" t="e">
        <f t="shared" si="29"/>
        <v>#N/A</v>
      </c>
      <c r="N846" s="78"/>
      <c r="O846" s="85"/>
      <c r="P846" s="86"/>
      <c r="Q846" s="74"/>
      <c r="R846" s="35"/>
      <c r="S846" s="36"/>
      <c r="T846" s="98"/>
      <c r="U846" s="37"/>
      <c r="V846" s="37"/>
      <c r="W846" s="38"/>
      <c r="X846" s="38"/>
      <c r="Y846" s="38"/>
      <c r="Z846" s="35"/>
      <c r="AA846" s="40"/>
      <c r="AB846" s="41"/>
      <c r="AC846" s="42"/>
      <c r="AD846" s="34"/>
      <c r="AE846" s="39"/>
      <c r="AF846" s="39"/>
      <c r="AG846" s="39"/>
      <c r="AH846" s="34"/>
      <c r="AI846" s="39"/>
      <c r="AJ846" s="39"/>
      <c r="AK846" s="43"/>
      <c r="AL846" s="38"/>
      <c r="AM846" s="40"/>
      <c r="AN846" s="40"/>
      <c r="AO846" s="40"/>
      <c r="AP846" s="40"/>
      <c r="AQ846" s="39"/>
      <c r="AR846" s="39"/>
      <c r="AS846" s="39"/>
      <c r="AT846" s="39"/>
      <c r="AU846" s="39"/>
    </row>
    <row r="847" spans="1:47" s="26" customFormat="1" ht="39" customHeight="1" x14ac:dyDescent="0.25">
      <c r="A847" s="65" t="e">
        <f>VLOOKUP(D847,'Active-Bldg List ref'!$A:$E,4,FALSE)</f>
        <v>#N/A</v>
      </c>
      <c r="B847" s="65" t="e">
        <f>VLOOKUP(D847,'Active-Bldg List ref'!$A:$E,5,FALSE)</f>
        <v>#N/A</v>
      </c>
      <c r="C847" s="65" t="e">
        <f>VLOOKUP(D847,'Active-Bldg List ref'!$A:$B,2,FALSE)</f>
        <v>#N/A</v>
      </c>
      <c r="D847" s="65" t="e">
        <f>INDEX('Active-Bldg List ref'!$A:$A,MATCH(R847,'Active-Bldg List ref'!$C:$C,0))</f>
        <v>#N/A</v>
      </c>
      <c r="E847" s="65" t="e">
        <f>INDEX('Equip Group &amp; Type ref'!D:D,MATCH(U847,'Equip Group &amp; Type ref'!E:E,0))</f>
        <v>#N/A</v>
      </c>
      <c r="F847" s="66" t="e">
        <f>INDEX('Equip Group &amp; Type ref'!F:F,MATCH(V847,'Equip Group &amp; Type ref'!G:G,0))</f>
        <v>#N/A</v>
      </c>
      <c r="G847" s="83"/>
      <c r="H847" s="69" t="e">
        <f>INDEX('Equip Group &amp; Type ref'!$F:$H,MATCH(F847,'Equip Group &amp; Type ref'!$F:$F,0),MATCH(A847,'Equip Group &amp; Type ref'!$2:$2,0))</f>
        <v>#N/A</v>
      </c>
      <c r="I847" s="70" t="e">
        <f>VLOOKUP(F847,'Equip Group &amp; Type ref'!F:H,6,FALSE)</f>
        <v>#N/A</v>
      </c>
      <c r="J847" s="71" t="e">
        <f>CONCATENATE(D847,":",VLOOKUP(F847,'Equip Group &amp; Type ref'!F:G,2,FALSE),":",$W847)</f>
        <v>#N/A</v>
      </c>
      <c r="K847" s="84" t="e">
        <f t="shared" si="28"/>
        <v>#N/A</v>
      </c>
      <c r="L847" s="70" t="e">
        <f>INDEX('MFR_List ref'!$A:$A,MATCH($Z847,'MFR_List ref'!$B:$B,0))</f>
        <v>#N/A</v>
      </c>
      <c r="M847" s="76" t="e">
        <f t="shared" si="29"/>
        <v>#N/A</v>
      </c>
      <c r="N847" s="78"/>
      <c r="O847" s="85"/>
      <c r="P847" s="86"/>
      <c r="Q847" s="74"/>
      <c r="R847" s="35"/>
      <c r="S847" s="36"/>
      <c r="T847" s="98"/>
      <c r="U847" s="37"/>
      <c r="V847" s="37"/>
      <c r="W847" s="38"/>
      <c r="X847" s="38"/>
      <c r="Y847" s="38"/>
      <c r="Z847" s="35"/>
      <c r="AA847" s="40"/>
      <c r="AB847" s="41"/>
      <c r="AC847" s="42"/>
      <c r="AD847" s="34"/>
      <c r="AE847" s="39"/>
      <c r="AF847" s="39"/>
      <c r="AG847" s="39"/>
      <c r="AH847" s="34"/>
      <c r="AI847" s="39"/>
      <c r="AJ847" s="39"/>
      <c r="AK847" s="43"/>
      <c r="AL847" s="38"/>
      <c r="AM847" s="40"/>
      <c r="AN847" s="40"/>
      <c r="AO847" s="40"/>
      <c r="AP847" s="40"/>
      <c r="AQ847" s="39"/>
      <c r="AR847" s="39"/>
      <c r="AS847" s="39"/>
      <c r="AT847" s="39"/>
      <c r="AU847" s="39"/>
    </row>
    <row r="848" spans="1:47" s="26" customFormat="1" ht="39" customHeight="1" x14ac:dyDescent="0.25">
      <c r="A848" s="65" t="e">
        <f>VLOOKUP(D848,'Active-Bldg List ref'!$A:$E,4,FALSE)</f>
        <v>#N/A</v>
      </c>
      <c r="B848" s="65" t="e">
        <f>VLOOKUP(D848,'Active-Bldg List ref'!$A:$E,5,FALSE)</f>
        <v>#N/A</v>
      </c>
      <c r="C848" s="65" t="e">
        <f>VLOOKUP(D848,'Active-Bldg List ref'!$A:$B,2,FALSE)</f>
        <v>#N/A</v>
      </c>
      <c r="D848" s="65" t="e">
        <f>INDEX('Active-Bldg List ref'!$A:$A,MATCH(R848,'Active-Bldg List ref'!$C:$C,0))</f>
        <v>#N/A</v>
      </c>
      <c r="E848" s="65" t="e">
        <f>INDEX('Equip Group &amp; Type ref'!D:D,MATCH(U848,'Equip Group &amp; Type ref'!E:E,0))</f>
        <v>#N/A</v>
      </c>
      <c r="F848" s="66" t="e">
        <f>INDEX('Equip Group &amp; Type ref'!F:F,MATCH(V848,'Equip Group &amp; Type ref'!G:G,0))</f>
        <v>#N/A</v>
      </c>
      <c r="G848" s="83"/>
      <c r="H848" s="69" t="e">
        <f>INDEX('Equip Group &amp; Type ref'!$F:$H,MATCH(F848,'Equip Group &amp; Type ref'!$F:$F,0),MATCH(A848,'Equip Group &amp; Type ref'!$2:$2,0))</f>
        <v>#N/A</v>
      </c>
      <c r="I848" s="70" t="e">
        <f>VLOOKUP(F848,'Equip Group &amp; Type ref'!F:H,6,FALSE)</f>
        <v>#N/A</v>
      </c>
      <c r="J848" s="71" t="e">
        <f>CONCATENATE(D848,":",VLOOKUP(F848,'Equip Group &amp; Type ref'!F:G,2,FALSE),":",$W848)</f>
        <v>#N/A</v>
      </c>
      <c r="K848" s="84" t="e">
        <f t="shared" si="28"/>
        <v>#N/A</v>
      </c>
      <c r="L848" s="70" t="e">
        <f>INDEX('MFR_List ref'!$A:$A,MATCH($Z848,'MFR_List ref'!$B:$B,0))</f>
        <v>#N/A</v>
      </c>
      <c r="M848" s="76" t="e">
        <f t="shared" si="29"/>
        <v>#N/A</v>
      </c>
      <c r="N848" s="78"/>
      <c r="O848" s="85"/>
      <c r="P848" s="86"/>
      <c r="Q848" s="74"/>
      <c r="R848" s="35"/>
      <c r="S848" s="36"/>
      <c r="T848" s="98"/>
      <c r="U848" s="37"/>
      <c r="V848" s="37"/>
      <c r="W848" s="38"/>
      <c r="X848" s="38"/>
      <c r="Y848" s="38"/>
      <c r="Z848" s="35"/>
      <c r="AA848" s="40"/>
      <c r="AB848" s="41"/>
      <c r="AC848" s="42"/>
      <c r="AD848" s="34"/>
      <c r="AE848" s="39"/>
      <c r="AF848" s="39"/>
      <c r="AG848" s="39"/>
      <c r="AH848" s="34"/>
      <c r="AI848" s="39"/>
      <c r="AJ848" s="39"/>
      <c r="AK848" s="43"/>
      <c r="AL848" s="38"/>
      <c r="AM848" s="40"/>
      <c r="AN848" s="40"/>
      <c r="AO848" s="40"/>
      <c r="AP848" s="40"/>
      <c r="AQ848" s="39"/>
      <c r="AR848" s="39"/>
      <c r="AS848" s="39"/>
      <c r="AT848" s="39"/>
      <c r="AU848" s="39"/>
    </row>
    <row r="849" spans="1:47" s="26" customFormat="1" ht="39" customHeight="1" x14ac:dyDescent="0.25">
      <c r="A849" s="65" t="e">
        <f>VLOOKUP(D849,'Active-Bldg List ref'!$A:$E,4,FALSE)</f>
        <v>#N/A</v>
      </c>
      <c r="B849" s="65" t="e">
        <f>VLOOKUP(D849,'Active-Bldg List ref'!$A:$E,5,FALSE)</f>
        <v>#N/A</v>
      </c>
      <c r="C849" s="65" t="e">
        <f>VLOOKUP(D849,'Active-Bldg List ref'!$A:$B,2,FALSE)</f>
        <v>#N/A</v>
      </c>
      <c r="D849" s="65" t="e">
        <f>INDEX('Active-Bldg List ref'!$A:$A,MATCH(R849,'Active-Bldg List ref'!$C:$C,0))</f>
        <v>#N/A</v>
      </c>
      <c r="E849" s="65" t="e">
        <f>INDEX('Equip Group &amp; Type ref'!D:D,MATCH(U849,'Equip Group &amp; Type ref'!E:E,0))</f>
        <v>#N/A</v>
      </c>
      <c r="F849" s="66" t="e">
        <f>INDEX('Equip Group &amp; Type ref'!F:F,MATCH(V849,'Equip Group &amp; Type ref'!G:G,0))</f>
        <v>#N/A</v>
      </c>
      <c r="G849" s="83"/>
      <c r="H849" s="69" t="e">
        <f>INDEX('Equip Group &amp; Type ref'!$F:$H,MATCH(F849,'Equip Group &amp; Type ref'!$F:$F,0),MATCH(A849,'Equip Group &amp; Type ref'!$2:$2,0))</f>
        <v>#N/A</v>
      </c>
      <c r="I849" s="70" t="e">
        <f>VLOOKUP(F849,'Equip Group &amp; Type ref'!F:H,6,FALSE)</f>
        <v>#N/A</v>
      </c>
      <c r="J849" s="71" t="e">
        <f>CONCATENATE(D849,":",VLOOKUP(F849,'Equip Group &amp; Type ref'!F:G,2,FALSE),":",$W849)</f>
        <v>#N/A</v>
      </c>
      <c r="K849" s="84" t="e">
        <f t="shared" si="28"/>
        <v>#N/A</v>
      </c>
      <c r="L849" s="70" t="e">
        <f>INDEX('MFR_List ref'!$A:$A,MATCH($Z849,'MFR_List ref'!$B:$B,0))</f>
        <v>#N/A</v>
      </c>
      <c r="M849" s="76" t="e">
        <f t="shared" si="29"/>
        <v>#N/A</v>
      </c>
      <c r="N849" s="78"/>
      <c r="O849" s="85"/>
      <c r="P849" s="86"/>
      <c r="Q849" s="74"/>
      <c r="R849" s="35"/>
      <c r="S849" s="36"/>
      <c r="T849" s="98"/>
      <c r="U849" s="37"/>
      <c r="V849" s="37"/>
      <c r="W849" s="38"/>
      <c r="X849" s="38"/>
      <c r="Y849" s="38"/>
      <c r="Z849" s="35"/>
      <c r="AA849" s="40"/>
      <c r="AB849" s="41"/>
      <c r="AC849" s="42"/>
      <c r="AD849" s="34"/>
      <c r="AE849" s="39"/>
      <c r="AF849" s="39"/>
      <c r="AG849" s="39"/>
      <c r="AH849" s="34"/>
      <c r="AI849" s="39"/>
      <c r="AJ849" s="39"/>
      <c r="AK849" s="43"/>
      <c r="AL849" s="38"/>
      <c r="AM849" s="40"/>
      <c r="AN849" s="40"/>
      <c r="AO849" s="40"/>
      <c r="AP849" s="40"/>
      <c r="AQ849" s="39"/>
      <c r="AR849" s="39"/>
      <c r="AS849" s="39"/>
      <c r="AT849" s="39"/>
      <c r="AU849" s="39"/>
    </row>
    <row r="850" spans="1:47" s="26" customFormat="1" ht="39" customHeight="1" x14ac:dyDescent="0.25">
      <c r="A850" s="65" t="e">
        <f>VLOOKUP(D850,'Active-Bldg List ref'!$A:$E,4,FALSE)</f>
        <v>#N/A</v>
      </c>
      <c r="B850" s="65" t="e">
        <f>VLOOKUP(D850,'Active-Bldg List ref'!$A:$E,5,FALSE)</f>
        <v>#N/A</v>
      </c>
      <c r="C850" s="65" t="e">
        <f>VLOOKUP(D850,'Active-Bldg List ref'!$A:$B,2,FALSE)</f>
        <v>#N/A</v>
      </c>
      <c r="D850" s="65" t="e">
        <f>INDEX('Active-Bldg List ref'!$A:$A,MATCH(R850,'Active-Bldg List ref'!$C:$C,0))</f>
        <v>#N/A</v>
      </c>
      <c r="E850" s="65" t="e">
        <f>INDEX('Equip Group &amp; Type ref'!D:D,MATCH(U850,'Equip Group &amp; Type ref'!E:E,0))</f>
        <v>#N/A</v>
      </c>
      <c r="F850" s="66" t="e">
        <f>INDEX('Equip Group &amp; Type ref'!F:F,MATCH(V850,'Equip Group &amp; Type ref'!G:G,0))</f>
        <v>#N/A</v>
      </c>
      <c r="G850" s="83"/>
      <c r="H850" s="69" t="e">
        <f>INDEX('Equip Group &amp; Type ref'!$F:$H,MATCH(F850,'Equip Group &amp; Type ref'!$F:$F,0),MATCH(A850,'Equip Group &amp; Type ref'!$2:$2,0))</f>
        <v>#N/A</v>
      </c>
      <c r="I850" s="70" t="e">
        <f>VLOOKUP(F850,'Equip Group &amp; Type ref'!F:H,6,FALSE)</f>
        <v>#N/A</v>
      </c>
      <c r="J850" s="71" t="e">
        <f>CONCATENATE(D850,":",VLOOKUP(F850,'Equip Group &amp; Type ref'!F:G,2,FALSE),":",$W850)</f>
        <v>#N/A</v>
      </c>
      <c r="K850" s="84" t="e">
        <f t="shared" si="28"/>
        <v>#N/A</v>
      </c>
      <c r="L850" s="70" t="e">
        <f>INDEX('MFR_List ref'!$A:$A,MATCH($Z850,'MFR_List ref'!$B:$B,0))</f>
        <v>#N/A</v>
      </c>
      <c r="M850" s="76" t="e">
        <f t="shared" si="29"/>
        <v>#N/A</v>
      </c>
      <c r="N850" s="78"/>
      <c r="O850" s="85"/>
      <c r="P850" s="86"/>
      <c r="Q850" s="74"/>
      <c r="R850" s="35"/>
      <c r="S850" s="36"/>
      <c r="T850" s="98"/>
      <c r="U850" s="37"/>
      <c r="V850" s="37"/>
      <c r="W850" s="38"/>
      <c r="X850" s="38"/>
      <c r="Y850" s="38"/>
      <c r="Z850" s="35"/>
      <c r="AA850" s="40"/>
      <c r="AB850" s="41"/>
      <c r="AC850" s="42"/>
      <c r="AD850" s="34"/>
      <c r="AE850" s="39"/>
      <c r="AF850" s="39"/>
      <c r="AG850" s="39"/>
      <c r="AH850" s="34"/>
      <c r="AI850" s="39"/>
      <c r="AJ850" s="39"/>
      <c r="AK850" s="43"/>
      <c r="AL850" s="38"/>
      <c r="AM850" s="40"/>
      <c r="AN850" s="40"/>
      <c r="AO850" s="40"/>
      <c r="AP850" s="40"/>
      <c r="AQ850" s="39"/>
      <c r="AR850" s="39"/>
      <c r="AS850" s="39"/>
      <c r="AT850" s="39"/>
      <c r="AU850" s="39"/>
    </row>
    <row r="851" spans="1:47" s="26" customFormat="1" ht="39" customHeight="1" x14ac:dyDescent="0.25">
      <c r="A851" s="65" t="e">
        <f>VLOOKUP(D851,'Active-Bldg List ref'!$A:$E,4,FALSE)</f>
        <v>#N/A</v>
      </c>
      <c r="B851" s="65" t="e">
        <f>VLOOKUP(D851,'Active-Bldg List ref'!$A:$E,5,FALSE)</f>
        <v>#N/A</v>
      </c>
      <c r="C851" s="65" t="e">
        <f>VLOOKUP(D851,'Active-Bldg List ref'!$A:$B,2,FALSE)</f>
        <v>#N/A</v>
      </c>
      <c r="D851" s="65" t="e">
        <f>INDEX('Active-Bldg List ref'!$A:$A,MATCH(R851,'Active-Bldg List ref'!$C:$C,0))</f>
        <v>#N/A</v>
      </c>
      <c r="E851" s="65" t="e">
        <f>INDEX('Equip Group &amp; Type ref'!D:D,MATCH(U851,'Equip Group &amp; Type ref'!E:E,0))</f>
        <v>#N/A</v>
      </c>
      <c r="F851" s="66" t="e">
        <f>INDEX('Equip Group &amp; Type ref'!F:F,MATCH(V851,'Equip Group &amp; Type ref'!G:G,0))</f>
        <v>#N/A</v>
      </c>
      <c r="G851" s="83"/>
      <c r="H851" s="69" t="e">
        <f>INDEX('Equip Group &amp; Type ref'!$F:$H,MATCH(F851,'Equip Group &amp; Type ref'!$F:$F,0),MATCH(A851,'Equip Group &amp; Type ref'!$2:$2,0))</f>
        <v>#N/A</v>
      </c>
      <c r="I851" s="70" t="e">
        <f>VLOOKUP(F851,'Equip Group &amp; Type ref'!F:H,6,FALSE)</f>
        <v>#N/A</v>
      </c>
      <c r="J851" s="71" t="e">
        <f>CONCATENATE(D851,":",VLOOKUP(F851,'Equip Group &amp; Type ref'!F:G,2,FALSE),":",$W851)</f>
        <v>#N/A</v>
      </c>
      <c r="K851" s="84" t="e">
        <f t="shared" si="28"/>
        <v>#N/A</v>
      </c>
      <c r="L851" s="70" t="e">
        <f>INDEX('MFR_List ref'!$A:$A,MATCH($Z851,'MFR_List ref'!$B:$B,0))</f>
        <v>#N/A</v>
      </c>
      <c r="M851" s="76" t="e">
        <f t="shared" si="29"/>
        <v>#N/A</v>
      </c>
      <c r="N851" s="78"/>
      <c r="O851" s="85"/>
      <c r="P851" s="86"/>
      <c r="Q851" s="74"/>
      <c r="R851" s="35"/>
      <c r="S851" s="36"/>
      <c r="T851" s="98"/>
      <c r="U851" s="37"/>
      <c r="V851" s="37"/>
      <c r="W851" s="38"/>
      <c r="X851" s="38"/>
      <c r="Y851" s="38"/>
      <c r="Z851" s="35"/>
      <c r="AA851" s="40"/>
      <c r="AB851" s="41"/>
      <c r="AC851" s="42"/>
      <c r="AD851" s="34"/>
      <c r="AE851" s="39"/>
      <c r="AF851" s="39"/>
      <c r="AG851" s="39"/>
      <c r="AH851" s="34"/>
      <c r="AI851" s="39"/>
      <c r="AJ851" s="39"/>
      <c r="AK851" s="43"/>
      <c r="AL851" s="38"/>
      <c r="AM851" s="40"/>
      <c r="AN851" s="40"/>
      <c r="AO851" s="40"/>
      <c r="AP851" s="40"/>
      <c r="AQ851" s="39"/>
      <c r="AR851" s="39"/>
      <c r="AS851" s="39"/>
      <c r="AT851" s="39"/>
      <c r="AU851" s="39"/>
    </row>
    <row r="852" spans="1:47" s="26" customFormat="1" ht="39" customHeight="1" x14ac:dyDescent="0.25">
      <c r="A852" s="65" t="e">
        <f>VLOOKUP(D852,'Active-Bldg List ref'!$A:$E,4,FALSE)</f>
        <v>#N/A</v>
      </c>
      <c r="B852" s="65" t="e">
        <f>VLOOKUP(D852,'Active-Bldg List ref'!$A:$E,5,FALSE)</f>
        <v>#N/A</v>
      </c>
      <c r="C852" s="65" t="e">
        <f>VLOOKUP(D852,'Active-Bldg List ref'!$A:$B,2,FALSE)</f>
        <v>#N/A</v>
      </c>
      <c r="D852" s="65" t="e">
        <f>INDEX('Active-Bldg List ref'!$A:$A,MATCH(R852,'Active-Bldg List ref'!$C:$C,0))</f>
        <v>#N/A</v>
      </c>
      <c r="E852" s="65" t="e">
        <f>INDEX('Equip Group &amp; Type ref'!D:D,MATCH(U852,'Equip Group &amp; Type ref'!E:E,0))</f>
        <v>#N/A</v>
      </c>
      <c r="F852" s="66" t="e">
        <f>INDEX('Equip Group &amp; Type ref'!F:F,MATCH(V852,'Equip Group &amp; Type ref'!G:G,0))</f>
        <v>#N/A</v>
      </c>
      <c r="G852" s="83"/>
      <c r="H852" s="69" t="e">
        <f>INDEX('Equip Group &amp; Type ref'!$F:$H,MATCH(F852,'Equip Group &amp; Type ref'!$F:$F,0),MATCH(A852,'Equip Group &amp; Type ref'!$2:$2,0))</f>
        <v>#N/A</v>
      </c>
      <c r="I852" s="70" t="e">
        <f>VLOOKUP(F852,'Equip Group &amp; Type ref'!F:H,6,FALSE)</f>
        <v>#N/A</v>
      </c>
      <c r="J852" s="71" t="e">
        <f>CONCATENATE(D852,":",VLOOKUP(F852,'Equip Group &amp; Type ref'!F:G,2,FALSE),":",$W852)</f>
        <v>#N/A</v>
      </c>
      <c r="K852" s="84" t="e">
        <f t="shared" si="28"/>
        <v>#N/A</v>
      </c>
      <c r="L852" s="70" t="e">
        <f>INDEX('MFR_List ref'!$A:$A,MATCH($Z852,'MFR_List ref'!$B:$B,0))</f>
        <v>#N/A</v>
      </c>
      <c r="M852" s="76" t="e">
        <f t="shared" si="29"/>
        <v>#N/A</v>
      </c>
      <c r="N852" s="78"/>
      <c r="O852" s="85"/>
      <c r="P852" s="86"/>
      <c r="Q852" s="74"/>
      <c r="R852" s="35"/>
      <c r="S852" s="36"/>
      <c r="T852" s="98"/>
      <c r="U852" s="37"/>
      <c r="V852" s="37"/>
      <c r="W852" s="38"/>
      <c r="X852" s="38"/>
      <c r="Y852" s="38"/>
      <c r="Z852" s="35"/>
      <c r="AA852" s="40"/>
      <c r="AB852" s="41"/>
      <c r="AC852" s="42"/>
      <c r="AD852" s="34"/>
      <c r="AE852" s="39"/>
      <c r="AF852" s="39"/>
      <c r="AG852" s="39"/>
      <c r="AH852" s="34"/>
      <c r="AI852" s="39"/>
      <c r="AJ852" s="39"/>
      <c r="AK852" s="43"/>
      <c r="AL852" s="38"/>
      <c r="AM852" s="40"/>
      <c r="AN852" s="40"/>
      <c r="AO852" s="40"/>
      <c r="AP852" s="40"/>
      <c r="AQ852" s="39"/>
      <c r="AR852" s="39"/>
      <c r="AS852" s="39"/>
      <c r="AT852" s="39"/>
      <c r="AU852" s="39"/>
    </row>
    <row r="853" spans="1:47" s="26" customFormat="1" ht="39" customHeight="1" x14ac:dyDescent="0.25">
      <c r="A853" s="65" t="e">
        <f>VLOOKUP(D853,'Active-Bldg List ref'!$A:$E,4,FALSE)</f>
        <v>#N/A</v>
      </c>
      <c r="B853" s="65" t="e">
        <f>VLOOKUP(D853,'Active-Bldg List ref'!$A:$E,5,FALSE)</f>
        <v>#N/A</v>
      </c>
      <c r="C853" s="65" t="e">
        <f>VLOOKUP(D853,'Active-Bldg List ref'!$A:$B,2,FALSE)</f>
        <v>#N/A</v>
      </c>
      <c r="D853" s="65" t="e">
        <f>INDEX('Active-Bldg List ref'!$A:$A,MATCH(R853,'Active-Bldg List ref'!$C:$C,0))</f>
        <v>#N/A</v>
      </c>
      <c r="E853" s="65" t="e">
        <f>INDEX('Equip Group &amp; Type ref'!D:D,MATCH(U853,'Equip Group &amp; Type ref'!E:E,0))</f>
        <v>#N/A</v>
      </c>
      <c r="F853" s="66" t="e">
        <f>INDEX('Equip Group &amp; Type ref'!F:F,MATCH(V853,'Equip Group &amp; Type ref'!G:G,0))</f>
        <v>#N/A</v>
      </c>
      <c r="G853" s="83"/>
      <c r="H853" s="69" t="e">
        <f>INDEX('Equip Group &amp; Type ref'!$F:$H,MATCH(F853,'Equip Group &amp; Type ref'!$F:$F,0),MATCH(A853,'Equip Group &amp; Type ref'!$2:$2,0))</f>
        <v>#N/A</v>
      </c>
      <c r="I853" s="70" t="e">
        <f>VLOOKUP(F853,'Equip Group &amp; Type ref'!F:H,6,FALSE)</f>
        <v>#N/A</v>
      </c>
      <c r="J853" s="71" t="e">
        <f>CONCATENATE(D853,":",VLOOKUP(F853,'Equip Group &amp; Type ref'!F:G,2,FALSE),":",$W853)</f>
        <v>#N/A</v>
      </c>
      <c r="K853" s="84" t="e">
        <f t="shared" si="28"/>
        <v>#N/A</v>
      </c>
      <c r="L853" s="70" t="e">
        <f>INDEX('MFR_List ref'!$A:$A,MATCH($Z853,'MFR_List ref'!$B:$B,0))</f>
        <v>#N/A</v>
      </c>
      <c r="M853" s="76" t="e">
        <f t="shared" si="29"/>
        <v>#N/A</v>
      </c>
      <c r="N853" s="78"/>
      <c r="O853" s="85"/>
      <c r="P853" s="86"/>
      <c r="Q853" s="74"/>
      <c r="R853" s="35"/>
      <c r="S853" s="36"/>
      <c r="T853" s="98"/>
      <c r="U853" s="37"/>
      <c r="V853" s="37"/>
      <c r="W853" s="38"/>
      <c r="X853" s="38"/>
      <c r="Y853" s="38"/>
      <c r="Z853" s="35"/>
      <c r="AA853" s="40"/>
      <c r="AB853" s="41"/>
      <c r="AC853" s="42"/>
      <c r="AD853" s="34"/>
      <c r="AE853" s="39"/>
      <c r="AF853" s="39"/>
      <c r="AG853" s="39"/>
      <c r="AH853" s="34"/>
      <c r="AI853" s="39"/>
      <c r="AJ853" s="39"/>
      <c r="AK853" s="43"/>
      <c r="AL853" s="38"/>
      <c r="AM853" s="40"/>
      <c r="AN853" s="40"/>
      <c r="AO853" s="40"/>
      <c r="AP853" s="40"/>
      <c r="AQ853" s="39"/>
      <c r="AR853" s="39"/>
      <c r="AS853" s="39"/>
      <c r="AT853" s="39"/>
      <c r="AU853" s="39"/>
    </row>
    <row r="854" spans="1:47" s="26" customFormat="1" ht="39" customHeight="1" x14ac:dyDescent="0.25">
      <c r="A854" s="65" t="e">
        <f>VLOOKUP(D854,'Active-Bldg List ref'!$A:$E,4,FALSE)</f>
        <v>#N/A</v>
      </c>
      <c r="B854" s="65" t="e">
        <f>VLOOKUP(D854,'Active-Bldg List ref'!$A:$E,5,FALSE)</f>
        <v>#N/A</v>
      </c>
      <c r="C854" s="65" t="e">
        <f>VLOOKUP(D854,'Active-Bldg List ref'!$A:$B,2,FALSE)</f>
        <v>#N/A</v>
      </c>
      <c r="D854" s="65" t="e">
        <f>INDEX('Active-Bldg List ref'!$A:$A,MATCH(R854,'Active-Bldg List ref'!$C:$C,0))</f>
        <v>#N/A</v>
      </c>
      <c r="E854" s="65" t="e">
        <f>INDEX('Equip Group &amp; Type ref'!D:D,MATCH(U854,'Equip Group &amp; Type ref'!E:E,0))</f>
        <v>#N/A</v>
      </c>
      <c r="F854" s="66" t="e">
        <f>INDEX('Equip Group &amp; Type ref'!F:F,MATCH(V854,'Equip Group &amp; Type ref'!G:G,0))</f>
        <v>#N/A</v>
      </c>
      <c r="G854" s="83"/>
      <c r="H854" s="69" t="e">
        <f>INDEX('Equip Group &amp; Type ref'!$F:$H,MATCH(F854,'Equip Group &amp; Type ref'!$F:$F,0),MATCH(A854,'Equip Group &amp; Type ref'!$2:$2,0))</f>
        <v>#N/A</v>
      </c>
      <c r="I854" s="70" t="e">
        <f>VLOOKUP(F854,'Equip Group &amp; Type ref'!F:H,6,FALSE)</f>
        <v>#N/A</v>
      </c>
      <c r="J854" s="71" t="e">
        <f>CONCATENATE(D854,":",VLOOKUP(F854,'Equip Group &amp; Type ref'!F:G,2,FALSE),":",$W854)</f>
        <v>#N/A</v>
      </c>
      <c r="K854" s="84" t="e">
        <f t="shared" si="28"/>
        <v>#N/A</v>
      </c>
      <c r="L854" s="70" t="e">
        <f>INDEX('MFR_List ref'!$A:$A,MATCH($Z854,'MFR_List ref'!$B:$B,0))</f>
        <v>#N/A</v>
      </c>
      <c r="M854" s="76" t="e">
        <f t="shared" si="29"/>
        <v>#N/A</v>
      </c>
      <c r="N854" s="78"/>
      <c r="O854" s="85"/>
      <c r="P854" s="86"/>
      <c r="Q854" s="74"/>
      <c r="R854" s="35"/>
      <c r="S854" s="36"/>
      <c r="T854" s="98"/>
      <c r="U854" s="37"/>
      <c r="V854" s="37"/>
      <c r="W854" s="38"/>
      <c r="X854" s="38"/>
      <c r="Y854" s="38"/>
      <c r="Z854" s="35"/>
      <c r="AA854" s="40"/>
      <c r="AB854" s="41"/>
      <c r="AC854" s="42"/>
      <c r="AD854" s="34"/>
      <c r="AE854" s="39"/>
      <c r="AF854" s="39"/>
      <c r="AG854" s="39"/>
      <c r="AH854" s="34"/>
      <c r="AI854" s="39"/>
      <c r="AJ854" s="39"/>
      <c r="AK854" s="43"/>
      <c r="AL854" s="38"/>
      <c r="AM854" s="40"/>
      <c r="AN854" s="40"/>
      <c r="AO854" s="40"/>
      <c r="AP854" s="40"/>
      <c r="AQ854" s="39"/>
      <c r="AR854" s="39"/>
      <c r="AS854" s="39"/>
      <c r="AT854" s="39"/>
      <c r="AU854" s="39"/>
    </row>
    <row r="855" spans="1:47" s="26" customFormat="1" ht="39" customHeight="1" x14ac:dyDescent="0.25">
      <c r="A855" s="65" t="e">
        <f>VLOOKUP(D855,'Active-Bldg List ref'!$A:$E,4,FALSE)</f>
        <v>#N/A</v>
      </c>
      <c r="B855" s="65" t="e">
        <f>VLOOKUP(D855,'Active-Bldg List ref'!$A:$E,5,FALSE)</f>
        <v>#N/A</v>
      </c>
      <c r="C855" s="65" t="e">
        <f>VLOOKUP(D855,'Active-Bldg List ref'!$A:$B,2,FALSE)</f>
        <v>#N/A</v>
      </c>
      <c r="D855" s="65" t="e">
        <f>INDEX('Active-Bldg List ref'!$A:$A,MATCH(R855,'Active-Bldg List ref'!$C:$C,0))</f>
        <v>#N/A</v>
      </c>
      <c r="E855" s="65" t="e">
        <f>INDEX('Equip Group &amp; Type ref'!D:D,MATCH(U855,'Equip Group &amp; Type ref'!E:E,0))</f>
        <v>#N/A</v>
      </c>
      <c r="F855" s="66" t="e">
        <f>INDEX('Equip Group &amp; Type ref'!F:F,MATCH(V855,'Equip Group &amp; Type ref'!G:G,0))</f>
        <v>#N/A</v>
      </c>
      <c r="G855" s="83"/>
      <c r="H855" s="69" t="e">
        <f>INDEX('Equip Group &amp; Type ref'!$F:$H,MATCH(F855,'Equip Group &amp; Type ref'!$F:$F,0),MATCH(A855,'Equip Group &amp; Type ref'!$2:$2,0))</f>
        <v>#N/A</v>
      </c>
      <c r="I855" s="70" t="e">
        <f>VLOOKUP(F855,'Equip Group &amp; Type ref'!F:H,6,FALSE)</f>
        <v>#N/A</v>
      </c>
      <c r="J855" s="71" t="e">
        <f>CONCATENATE(D855,":",VLOOKUP(F855,'Equip Group &amp; Type ref'!F:G,2,FALSE),":",$W855)</f>
        <v>#N/A</v>
      </c>
      <c r="K855" s="84" t="e">
        <f t="shared" si="28"/>
        <v>#N/A</v>
      </c>
      <c r="L855" s="70" t="e">
        <f>INDEX('MFR_List ref'!$A:$A,MATCH($Z855,'MFR_List ref'!$B:$B,0))</f>
        <v>#N/A</v>
      </c>
      <c r="M855" s="76" t="e">
        <f t="shared" si="29"/>
        <v>#N/A</v>
      </c>
      <c r="N855" s="78"/>
      <c r="O855" s="85"/>
      <c r="P855" s="86"/>
      <c r="Q855" s="74"/>
      <c r="R855" s="35"/>
      <c r="S855" s="36"/>
      <c r="T855" s="98"/>
      <c r="U855" s="37"/>
      <c r="V855" s="37"/>
      <c r="W855" s="38"/>
      <c r="X855" s="38"/>
      <c r="Y855" s="38"/>
      <c r="Z855" s="35"/>
      <c r="AA855" s="40"/>
      <c r="AB855" s="41"/>
      <c r="AC855" s="42"/>
      <c r="AD855" s="34"/>
      <c r="AE855" s="39"/>
      <c r="AF855" s="39"/>
      <c r="AG855" s="39"/>
      <c r="AH855" s="34"/>
      <c r="AI855" s="39"/>
      <c r="AJ855" s="39"/>
      <c r="AK855" s="43"/>
      <c r="AL855" s="38"/>
      <c r="AM855" s="40"/>
      <c r="AN855" s="40"/>
      <c r="AO855" s="40"/>
      <c r="AP855" s="40"/>
      <c r="AQ855" s="39"/>
      <c r="AR855" s="39"/>
      <c r="AS855" s="39"/>
      <c r="AT855" s="39"/>
      <c r="AU855" s="39"/>
    </row>
    <row r="856" spans="1:47" s="26" customFormat="1" ht="39" customHeight="1" x14ac:dyDescent="0.25">
      <c r="A856" s="65" t="e">
        <f>VLOOKUP(D856,'Active-Bldg List ref'!$A:$E,4,FALSE)</f>
        <v>#N/A</v>
      </c>
      <c r="B856" s="65" t="e">
        <f>VLOOKUP(D856,'Active-Bldg List ref'!$A:$E,5,FALSE)</f>
        <v>#N/A</v>
      </c>
      <c r="C856" s="65" t="e">
        <f>VLOOKUP(D856,'Active-Bldg List ref'!$A:$B,2,FALSE)</f>
        <v>#N/A</v>
      </c>
      <c r="D856" s="65" t="e">
        <f>INDEX('Active-Bldg List ref'!$A:$A,MATCH(R856,'Active-Bldg List ref'!$C:$C,0))</f>
        <v>#N/A</v>
      </c>
      <c r="E856" s="65" t="e">
        <f>INDEX('Equip Group &amp; Type ref'!D:D,MATCH(U856,'Equip Group &amp; Type ref'!E:E,0))</f>
        <v>#N/A</v>
      </c>
      <c r="F856" s="66" t="e">
        <f>INDEX('Equip Group &amp; Type ref'!F:F,MATCH(V856,'Equip Group &amp; Type ref'!G:G,0))</f>
        <v>#N/A</v>
      </c>
      <c r="G856" s="83"/>
      <c r="H856" s="69" t="e">
        <f>INDEX('Equip Group &amp; Type ref'!$F:$H,MATCH(F856,'Equip Group &amp; Type ref'!$F:$F,0),MATCH(A856,'Equip Group &amp; Type ref'!$2:$2,0))</f>
        <v>#N/A</v>
      </c>
      <c r="I856" s="70" t="e">
        <f>VLOOKUP(F856,'Equip Group &amp; Type ref'!F:H,6,FALSE)</f>
        <v>#N/A</v>
      </c>
      <c r="J856" s="71" t="e">
        <f>CONCATENATE(D856,":",VLOOKUP(F856,'Equip Group &amp; Type ref'!F:G,2,FALSE),":",$W856)</f>
        <v>#N/A</v>
      </c>
      <c r="K856" s="84" t="e">
        <f t="shared" si="28"/>
        <v>#N/A</v>
      </c>
      <c r="L856" s="70" t="e">
        <f>INDEX('MFR_List ref'!$A:$A,MATCH($Z856,'MFR_List ref'!$B:$B,0))</f>
        <v>#N/A</v>
      </c>
      <c r="M856" s="76" t="e">
        <f t="shared" si="29"/>
        <v>#N/A</v>
      </c>
      <c r="N856" s="78"/>
      <c r="O856" s="85"/>
      <c r="P856" s="86"/>
      <c r="Q856" s="74"/>
      <c r="R856" s="35"/>
      <c r="S856" s="36"/>
      <c r="T856" s="98"/>
      <c r="U856" s="37"/>
      <c r="V856" s="37"/>
      <c r="W856" s="38"/>
      <c r="X856" s="38"/>
      <c r="Y856" s="38"/>
      <c r="Z856" s="35"/>
      <c r="AA856" s="40"/>
      <c r="AB856" s="41"/>
      <c r="AC856" s="42"/>
      <c r="AD856" s="34"/>
      <c r="AE856" s="39"/>
      <c r="AF856" s="39"/>
      <c r="AG856" s="39"/>
      <c r="AH856" s="34"/>
      <c r="AI856" s="39"/>
      <c r="AJ856" s="39"/>
      <c r="AK856" s="43"/>
      <c r="AL856" s="38"/>
      <c r="AM856" s="40"/>
      <c r="AN856" s="40"/>
      <c r="AO856" s="40"/>
      <c r="AP856" s="40"/>
      <c r="AQ856" s="39"/>
      <c r="AR856" s="39"/>
      <c r="AS856" s="39"/>
      <c r="AT856" s="39"/>
      <c r="AU856" s="39"/>
    </row>
    <row r="857" spans="1:47" s="26" customFormat="1" ht="39" customHeight="1" x14ac:dyDescent="0.25">
      <c r="A857" s="65" t="e">
        <f>VLOOKUP(D857,'Active-Bldg List ref'!$A:$E,4,FALSE)</f>
        <v>#N/A</v>
      </c>
      <c r="B857" s="65" t="e">
        <f>VLOOKUP(D857,'Active-Bldg List ref'!$A:$E,5,FALSE)</f>
        <v>#N/A</v>
      </c>
      <c r="C857" s="65" t="e">
        <f>VLOOKUP(D857,'Active-Bldg List ref'!$A:$B,2,FALSE)</f>
        <v>#N/A</v>
      </c>
      <c r="D857" s="65" t="e">
        <f>INDEX('Active-Bldg List ref'!$A:$A,MATCH(R857,'Active-Bldg List ref'!$C:$C,0))</f>
        <v>#N/A</v>
      </c>
      <c r="E857" s="65" t="e">
        <f>INDEX('Equip Group &amp; Type ref'!D:D,MATCH(U857,'Equip Group &amp; Type ref'!E:E,0))</f>
        <v>#N/A</v>
      </c>
      <c r="F857" s="66" t="e">
        <f>INDEX('Equip Group &amp; Type ref'!F:F,MATCH(V857,'Equip Group &amp; Type ref'!G:G,0))</f>
        <v>#N/A</v>
      </c>
      <c r="G857" s="83"/>
      <c r="H857" s="69" t="e">
        <f>INDEX('Equip Group &amp; Type ref'!$F:$H,MATCH(F857,'Equip Group &amp; Type ref'!$F:$F,0),MATCH(A857,'Equip Group &amp; Type ref'!$2:$2,0))</f>
        <v>#N/A</v>
      </c>
      <c r="I857" s="70" t="e">
        <f>VLOOKUP(F857,'Equip Group &amp; Type ref'!F:H,6,FALSE)</f>
        <v>#N/A</v>
      </c>
      <c r="J857" s="71" t="e">
        <f>CONCATENATE(D857,":",VLOOKUP(F857,'Equip Group &amp; Type ref'!F:G,2,FALSE),":",$W857)</f>
        <v>#N/A</v>
      </c>
      <c r="K857" s="84" t="e">
        <f t="shared" si="28"/>
        <v>#N/A</v>
      </c>
      <c r="L857" s="70" t="e">
        <f>INDEX('MFR_List ref'!$A:$A,MATCH($Z857,'MFR_List ref'!$B:$B,0))</f>
        <v>#N/A</v>
      </c>
      <c r="M857" s="76" t="e">
        <f t="shared" si="29"/>
        <v>#N/A</v>
      </c>
      <c r="N857" s="78"/>
      <c r="O857" s="85"/>
      <c r="P857" s="86"/>
      <c r="Q857" s="74"/>
      <c r="R857" s="35"/>
      <c r="S857" s="36"/>
      <c r="T857" s="98"/>
      <c r="U857" s="37"/>
      <c r="V857" s="37"/>
      <c r="W857" s="38"/>
      <c r="X857" s="38"/>
      <c r="Y857" s="38"/>
      <c r="Z857" s="35"/>
      <c r="AA857" s="40"/>
      <c r="AB857" s="41"/>
      <c r="AC857" s="42"/>
      <c r="AD857" s="34"/>
      <c r="AE857" s="39"/>
      <c r="AF857" s="39"/>
      <c r="AG857" s="39"/>
      <c r="AH857" s="34"/>
      <c r="AI857" s="39"/>
      <c r="AJ857" s="39"/>
      <c r="AK857" s="43"/>
      <c r="AL857" s="38"/>
      <c r="AM857" s="40"/>
      <c r="AN857" s="40"/>
      <c r="AO857" s="40"/>
      <c r="AP857" s="40"/>
      <c r="AQ857" s="39"/>
      <c r="AR857" s="39"/>
      <c r="AS857" s="39"/>
      <c r="AT857" s="39"/>
      <c r="AU857" s="39"/>
    </row>
    <row r="858" spans="1:47" s="26" customFormat="1" ht="39" customHeight="1" x14ac:dyDescent="0.25">
      <c r="A858" s="65" t="e">
        <f>VLOOKUP(D858,'Active-Bldg List ref'!$A:$E,4,FALSE)</f>
        <v>#N/A</v>
      </c>
      <c r="B858" s="65" t="e">
        <f>VLOOKUP(D858,'Active-Bldg List ref'!$A:$E,5,FALSE)</f>
        <v>#N/A</v>
      </c>
      <c r="C858" s="65" t="e">
        <f>VLOOKUP(D858,'Active-Bldg List ref'!$A:$B,2,FALSE)</f>
        <v>#N/A</v>
      </c>
      <c r="D858" s="65" t="e">
        <f>INDEX('Active-Bldg List ref'!$A:$A,MATCH(R858,'Active-Bldg List ref'!$C:$C,0))</f>
        <v>#N/A</v>
      </c>
      <c r="E858" s="65" t="e">
        <f>INDEX('Equip Group &amp; Type ref'!D:D,MATCH(U858,'Equip Group &amp; Type ref'!E:E,0))</f>
        <v>#N/A</v>
      </c>
      <c r="F858" s="66" t="e">
        <f>INDEX('Equip Group &amp; Type ref'!F:F,MATCH(V858,'Equip Group &amp; Type ref'!G:G,0))</f>
        <v>#N/A</v>
      </c>
      <c r="G858" s="83"/>
      <c r="H858" s="69" t="e">
        <f>INDEX('Equip Group &amp; Type ref'!$F:$H,MATCH(F858,'Equip Group &amp; Type ref'!$F:$F,0),MATCH(A858,'Equip Group &amp; Type ref'!$2:$2,0))</f>
        <v>#N/A</v>
      </c>
      <c r="I858" s="70" t="e">
        <f>VLOOKUP(F858,'Equip Group &amp; Type ref'!F:H,6,FALSE)</f>
        <v>#N/A</v>
      </c>
      <c r="J858" s="71" t="e">
        <f>CONCATENATE(D858,":",VLOOKUP(F858,'Equip Group &amp; Type ref'!F:G,2,FALSE),":",$W858)</f>
        <v>#N/A</v>
      </c>
      <c r="K858" s="84" t="e">
        <f t="shared" si="28"/>
        <v>#N/A</v>
      </c>
      <c r="L858" s="70" t="e">
        <f>INDEX('MFR_List ref'!$A:$A,MATCH($Z858,'MFR_List ref'!$B:$B,0))</f>
        <v>#N/A</v>
      </c>
      <c r="M858" s="76" t="e">
        <f t="shared" si="29"/>
        <v>#N/A</v>
      </c>
      <c r="N858" s="78"/>
      <c r="O858" s="85"/>
      <c r="P858" s="86"/>
      <c r="Q858" s="74"/>
      <c r="R858" s="35"/>
      <c r="S858" s="36"/>
      <c r="T858" s="98"/>
      <c r="U858" s="37"/>
      <c r="V858" s="37"/>
      <c r="W858" s="38"/>
      <c r="X858" s="38"/>
      <c r="Y858" s="38"/>
      <c r="Z858" s="35"/>
      <c r="AA858" s="40"/>
      <c r="AB858" s="41"/>
      <c r="AC858" s="42"/>
      <c r="AD858" s="34"/>
      <c r="AE858" s="39"/>
      <c r="AF858" s="39"/>
      <c r="AG858" s="39"/>
      <c r="AH858" s="34"/>
      <c r="AI858" s="39"/>
      <c r="AJ858" s="39"/>
      <c r="AK858" s="43"/>
      <c r="AL858" s="38"/>
      <c r="AM858" s="40"/>
      <c r="AN858" s="40"/>
      <c r="AO858" s="40"/>
      <c r="AP858" s="40"/>
      <c r="AQ858" s="39"/>
      <c r="AR858" s="39"/>
      <c r="AS858" s="39"/>
      <c r="AT858" s="39"/>
      <c r="AU858" s="39"/>
    </row>
    <row r="859" spans="1:47" s="26" customFormat="1" ht="39" customHeight="1" x14ac:dyDescent="0.25">
      <c r="A859" s="65" t="e">
        <f>VLOOKUP(D859,'Active-Bldg List ref'!$A:$E,4,FALSE)</f>
        <v>#N/A</v>
      </c>
      <c r="B859" s="65" t="e">
        <f>VLOOKUP(D859,'Active-Bldg List ref'!$A:$E,5,FALSE)</f>
        <v>#N/A</v>
      </c>
      <c r="C859" s="65" t="e">
        <f>VLOOKUP(D859,'Active-Bldg List ref'!$A:$B,2,FALSE)</f>
        <v>#N/A</v>
      </c>
      <c r="D859" s="65" t="e">
        <f>INDEX('Active-Bldg List ref'!$A:$A,MATCH(R859,'Active-Bldg List ref'!$C:$C,0))</f>
        <v>#N/A</v>
      </c>
      <c r="E859" s="65" t="e">
        <f>INDEX('Equip Group &amp; Type ref'!D:D,MATCH(U859,'Equip Group &amp; Type ref'!E:E,0))</f>
        <v>#N/A</v>
      </c>
      <c r="F859" s="66" t="e">
        <f>INDEX('Equip Group &amp; Type ref'!F:F,MATCH(V859,'Equip Group &amp; Type ref'!G:G,0))</f>
        <v>#N/A</v>
      </c>
      <c r="G859" s="83"/>
      <c r="H859" s="69" t="e">
        <f>INDEX('Equip Group &amp; Type ref'!$F:$H,MATCH(F859,'Equip Group &amp; Type ref'!$F:$F,0),MATCH(A859,'Equip Group &amp; Type ref'!$2:$2,0))</f>
        <v>#N/A</v>
      </c>
      <c r="I859" s="70" t="e">
        <f>VLOOKUP(F859,'Equip Group &amp; Type ref'!F:H,6,FALSE)</f>
        <v>#N/A</v>
      </c>
      <c r="J859" s="71" t="e">
        <f>CONCATENATE(D859,":",VLOOKUP(F859,'Equip Group &amp; Type ref'!F:G,2,FALSE),":",$W859)</f>
        <v>#N/A</v>
      </c>
      <c r="K859" s="84" t="e">
        <f t="shared" ref="K859:K902" si="30">LEN(J859)</f>
        <v>#N/A</v>
      </c>
      <c r="L859" s="70" t="e">
        <f>INDEX('MFR_List ref'!$A:$A,MATCH($Z859,'MFR_List ref'!$B:$B,0))</f>
        <v>#N/A</v>
      </c>
      <c r="M859" s="76" t="e">
        <f t="shared" ref="M859:M902" si="31">CONCATENATE(RIGHT(C859,LEN(C859)-3),F859,"-",N859)</f>
        <v>#N/A</v>
      </c>
      <c r="N859" s="78"/>
      <c r="O859" s="85"/>
      <c r="P859" s="86"/>
      <c r="Q859" s="74"/>
      <c r="R859" s="35"/>
      <c r="S859" s="36"/>
      <c r="T859" s="98"/>
      <c r="U859" s="37"/>
      <c r="V859" s="37"/>
      <c r="W859" s="38"/>
      <c r="X859" s="38"/>
      <c r="Y859" s="38"/>
      <c r="Z859" s="35"/>
      <c r="AA859" s="40"/>
      <c r="AB859" s="41"/>
      <c r="AC859" s="42"/>
      <c r="AD859" s="34"/>
      <c r="AE859" s="39"/>
      <c r="AF859" s="39"/>
      <c r="AG859" s="39"/>
      <c r="AH859" s="34"/>
      <c r="AI859" s="39"/>
      <c r="AJ859" s="39"/>
      <c r="AK859" s="43"/>
      <c r="AL859" s="38"/>
      <c r="AM859" s="40"/>
      <c r="AN859" s="40"/>
      <c r="AO859" s="40"/>
      <c r="AP859" s="40"/>
      <c r="AQ859" s="39"/>
      <c r="AR859" s="39"/>
      <c r="AS859" s="39"/>
      <c r="AT859" s="39"/>
      <c r="AU859" s="39"/>
    </row>
    <row r="860" spans="1:47" s="26" customFormat="1" ht="39" customHeight="1" x14ac:dyDescent="0.25">
      <c r="A860" s="65" t="e">
        <f>VLOOKUP(D860,'Active-Bldg List ref'!$A:$E,4,FALSE)</f>
        <v>#N/A</v>
      </c>
      <c r="B860" s="65" t="e">
        <f>VLOOKUP(D860,'Active-Bldg List ref'!$A:$E,5,FALSE)</f>
        <v>#N/A</v>
      </c>
      <c r="C860" s="65" t="e">
        <f>VLOOKUP(D860,'Active-Bldg List ref'!$A:$B,2,FALSE)</f>
        <v>#N/A</v>
      </c>
      <c r="D860" s="65" t="e">
        <f>INDEX('Active-Bldg List ref'!$A:$A,MATCH(R860,'Active-Bldg List ref'!$C:$C,0))</f>
        <v>#N/A</v>
      </c>
      <c r="E860" s="65" t="e">
        <f>INDEX('Equip Group &amp; Type ref'!D:D,MATCH(U860,'Equip Group &amp; Type ref'!E:E,0))</f>
        <v>#N/A</v>
      </c>
      <c r="F860" s="66" t="e">
        <f>INDEX('Equip Group &amp; Type ref'!F:F,MATCH(V860,'Equip Group &amp; Type ref'!G:G,0))</f>
        <v>#N/A</v>
      </c>
      <c r="G860" s="83"/>
      <c r="H860" s="69" t="e">
        <f>INDEX('Equip Group &amp; Type ref'!$F:$H,MATCH(F860,'Equip Group &amp; Type ref'!$F:$F,0),MATCH(A860,'Equip Group &amp; Type ref'!$2:$2,0))</f>
        <v>#N/A</v>
      </c>
      <c r="I860" s="70" t="e">
        <f>VLOOKUP(F860,'Equip Group &amp; Type ref'!F:H,6,FALSE)</f>
        <v>#N/A</v>
      </c>
      <c r="J860" s="71" t="e">
        <f>CONCATENATE(D860,":",VLOOKUP(F860,'Equip Group &amp; Type ref'!F:G,2,FALSE),":",$W860)</f>
        <v>#N/A</v>
      </c>
      <c r="K860" s="84" t="e">
        <f t="shared" si="30"/>
        <v>#N/A</v>
      </c>
      <c r="L860" s="70" t="e">
        <f>INDEX('MFR_List ref'!$A:$A,MATCH($Z860,'MFR_List ref'!$B:$B,0))</f>
        <v>#N/A</v>
      </c>
      <c r="M860" s="76" t="e">
        <f t="shared" si="31"/>
        <v>#N/A</v>
      </c>
      <c r="N860" s="78"/>
      <c r="O860" s="85"/>
      <c r="P860" s="86"/>
      <c r="Q860" s="74"/>
      <c r="R860" s="35"/>
      <c r="S860" s="36"/>
      <c r="T860" s="98"/>
      <c r="U860" s="37"/>
      <c r="V860" s="37"/>
      <c r="W860" s="38"/>
      <c r="X860" s="38"/>
      <c r="Y860" s="38"/>
      <c r="Z860" s="35"/>
      <c r="AA860" s="40"/>
      <c r="AB860" s="41"/>
      <c r="AC860" s="42"/>
      <c r="AD860" s="34"/>
      <c r="AE860" s="39"/>
      <c r="AF860" s="39"/>
      <c r="AG860" s="39"/>
      <c r="AH860" s="34"/>
      <c r="AI860" s="39"/>
      <c r="AJ860" s="39"/>
      <c r="AK860" s="43"/>
      <c r="AL860" s="38"/>
      <c r="AM860" s="40"/>
      <c r="AN860" s="40"/>
      <c r="AO860" s="40"/>
      <c r="AP860" s="40"/>
      <c r="AQ860" s="39"/>
      <c r="AR860" s="39"/>
      <c r="AS860" s="39"/>
      <c r="AT860" s="39"/>
      <c r="AU860" s="39"/>
    </row>
    <row r="861" spans="1:47" s="26" customFormat="1" ht="39" customHeight="1" x14ac:dyDescent="0.25">
      <c r="A861" s="65" t="e">
        <f>VLOOKUP(D861,'Active-Bldg List ref'!$A:$E,4,FALSE)</f>
        <v>#N/A</v>
      </c>
      <c r="B861" s="65" t="e">
        <f>VLOOKUP(D861,'Active-Bldg List ref'!$A:$E,5,FALSE)</f>
        <v>#N/A</v>
      </c>
      <c r="C861" s="65" t="e">
        <f>VLOOKUP(D861,'Active-Bldg List ref'!$A:$B,2,FALSE)</f>
        <v>#N/A</v>
      </c>
      <c r="D861" s="65" t="e">
        <f>INDEX('Active-Bldg List ref'!$A:$A,MATCH(R861,'Active-Bldg List ref'!$C:$C,0))</f>
        <v>#N/A</v>
      </c>
      <c r="E861" s="65" t="e">
        <f>INDEX('Equip Group &amp; Type ref'!D:D,MATCH(U861,'Equip Group &amp; Type ref'!E:E,0))</f>
        <v>#N/A</v>
      </c>
      <c r="F861" s="66" t="e">
        <f>INDEX('Equip Group &amp; Type ref'!F:F,MATCH(V861,'Equip Group &amp; Type ref'!G:G,0))</f>
        <v>#N/A</v>
      </c>
      <c r="G861" s="83"/>
      <c r="H861" s="69" t="e">
        <f>INDEX('Equip Group &amp; Type ref'!$F:$H,MATCH(F861,'Equip Group &amp; Type ref'!$F:$F,0),MATCH(A861,'Equip Group &amp; Type ref'!$2:$2,0))</f>
        <v>#N/A</v>
      </c>
      <c r="I861" s="70" t="e">
        <f>VLOOKUP(F861,'Equip Group &amp; Type ref'!F:H,6,FALSE)</f>
        <v>#N/A</v>
      </c>
      <c r="J861" s="71" t="e">
        <f>CONCATENATE(D861,":",VLOOKUP(F861,'Equip Group &amp; Type ref'!F:G,2,FALSE),":",$W861)</f>
        <v>#N/A</v>
      </c>
      <c r="K861" s="84" t="e">
        <f t="shared" si="30"/>
        <v>#N/A</v>
      </c>
      <c r="L861" s="70" t="e">
        <f>INDEX('MFR_List ref'!$A:$A,MATCH($Z861,'MFR_List ref'!$B:$B,0))</f>
        <v>#N/A</v>
      </c>
      <c r="M861" s="76" t="e">
        <f t="shared" si="31"/>
        <v>#N/A</v>
      </c>
      <c r="N861" s="78"/>
      <c r="O861" s="85"/>
      <c r="P861" s="86"/>
      <c r="Q861" s="74"/>
      <c r="R861" s="35"/>
      <c r="S861" s="36"/>
      <c r="T861" s="98"/>
      <c r="U861" s="37"/>
      <c r="V861" s="37"/>
      <c r="W861" s="38"/>
      <c r="X861" s="38"/>
      <c r="Y861" s="38"/>
      <c r="Z861" s="35"/>
      <c r="AA861" s="40"/>
      <c r="AB861" s="41"/>
      <c r="AC861" s="42"/>
      <c r="AD861" s="34"/>
      <c r="AE861" s="39"/>
      <c r="AF861" s="39"/>
      <c r="AG861" s="39"/>
      <c r="AH861" s="34"/>
      <c r="AI861" s="39"/>
      <c r="AJ861" s="39"/>
      <c r="AK861" s="43"/>
      <c r="AL861" s="38"/>
      <c r="AM861" s="40"/>
      <c r="AN861" s="40"/>
      <c r="AO861" s="40"/>
      <c r="AP861" s="40"/>
      <c r="AQ861" s="39"/>
      <c r="AR861" s="39"/>
      <c r="AS861" s="39"/>
      <c r="AT861" s="39"/>
      <c r="AU861" s="39"/>
    </row>
    <row r="862" spans="1:47" s="26" customFormat="1" ht="39" customHeight="1" x14ac:dyDescent="0.25">
      <c r="A862" s="65" t="e">
        <f>VLOOKUP(D862,'Active-Bldg List ref'!$A:$E,4,FALSE)</f>
        <v>#N/A</v>
      </c>
      <c r="B862" s="65" t="e">
        <f>VLOOKUP(D862,'Active-Bldg List ref'!$A:$E,5,FALSE)</f>
        <v>#N/A</v>
      </c>
      <c r="C862" s="65" t="e">
        <f>VLOOKUP(D862,'Active-Bldg List ref'!$A:$B,2,FALSE)</f>
        <v>#N/A</v>
      </c>
      <c r="D862" s="65" t="e">
        <f>INDEX('Active-Bldg List ref'!$A:$A,MATCH(R862,'Active-Bldg List ref'!$C:$C,0))</f>
        <v>#N/A</v>
      </c>
      <c r="E862" s="65" t="e">
        <f>INDEX('Equip Group &amp; Type ref'!D:D,MATCH(U862,'Equip Group &amp; Type ref'!E:E,0))</f>
        <v>#N/A</v>
      </c>
      <c r="F862" s="66" t="e">
        <f>INDEX('Equip Group &amp; Type ref'!F:F,MATCH(V862,'Equip Group &amp; Type ref'!G:G,0))</f>
        <v>#N/A</v>
      </c>
      <c r="G862" s="83"/>
      <c r="H862" s="69" t="e">
        <f>INDEX('Equip Group &amp; Type ref'!$F:$H,MATCH(F862,'Equip Group &amp; Type ref'!$F:$F,0),MATCH(A862,'Equip Group &amp; Type ref'!$2:$2,0))</f>
        <v>#N/A</v>
      </c>
      <c r="I862" s="70" t="e">
        <f>VLOOKUP(F862,'Equip Group &amp; Type ref'!F:H,6,FALSE)</f>
        <v>#N/A</v>
      </c>
      <c r="J862" s="71" t="e">
        <f>CONCATENATE(D862,":",VLOOKUP(F862,'Equip Group &amp; Type ref'!F:G,2,FALSE),":",$W862)</f>
        <v>#N/A</v>
      </c>
      <c r="K862" s="84" t="e">
        <f t="shared" si="30"/>
        <v>#N/A</v>
      </c>
      <c r="L862" s="70" t="e">
        <f>INDEX('MFR_List ref'!$A:$A,MATCH($Z862,'MFR_List ref'!$B:$B,0))</f>
        <v>#N/A</v>
      </c>
      <c r="M862" s="76" t="e">
        <f t="shared" si="31"/>
        <v>#N/A</v>
      </c>
      <c r="N862" s="78"/>
      <c r="O862" s="85"/>
      <c r="P862" s="86"/>
      <c r="Q862" s="74"/>
      <c r="R862" s="35"/>
      <c r="S862" s="36"/>
      <c r="T862" s="98"/>
      <c r="U862" s="37"/>
      <c r="V862" s="37"/>
      <c r="W862" s="38"/>
      <c r="X862" s="38"/>
      <c r="Y862" s="38"/>
      <c r="Z862" s="35"/>
      <c r="AA862" s="40"/>
      <c r="AB862" s="41"/>
      <c r="AC862" s="42"/>
      <c r="AD862" s="34"/>
      <c r="AE862" s="39"/>
      <c r="AF862" s="39"/>
      <c r="AG862" s="39"/>
      <c r="AH862" s="34"/>
      <c r="AI862" s="39"/>
      <c r="AJ862" s="39"/>
      <c r="AK862" s="43"/>
      <c r="AL862" s="38"/>
      <c r="AM862" s="40"/>
      <c r="AN862" s="40"/>
      <c r="AO862" s="40"/>
      <c r="AP862" s="40"/>
      <c r="AQ862" s="39"/>
      <c r="AR862" s="39"/>
      <c r="AS862" s="39"/>
      <c r="AT862" s="39"/>
      <c r="AU862" s="39"/>
    </row>
    <row r="863" spans="1:47" s="26" customFormat="1" ht="39" customHeight="1" x14ac:dyDescent="0.25">
      <c r="A863" s="65" t="e">
        <f>VLOOKUP(D863,'Active-Bldg List ref'!$A:$E,4,FALSE)</f>
        <v>#N/A</v>
      </c>
      <c r="B863" s="65" t="e">
        <f>VLOOKUP(D863,'Active-Bldg List ref'!$A:$E,5,FALSE)</f>
        <v>#N/A</v>
      </c>
      <c r="C863" s="65" t="e">
        <f>VLOOKUP(D863,'Active-Bldg List ref'!$A:$B,2,FALSE)</f>
        <v>#N/A</v>
      </c>
      <c r="D863" s="65" t="e">
        <f>INDEX('Active-Bldg List ref'!$A:$A,MATCH(R863,'Active-Bldg List ref'!$C:$C,0))</f>
        <v>#N/A</v>
      </c>
      <c r="E863" s="65" t="e">
        <f>INDEX('Equip Group &amp; Type ref'!D:D,MATCH(U863,'Equip Group &amp; Type ref'!E:E,0))</f>
        <v>#N/A</v>
      </c>
      <c r="F863" s="66" t="e">
        <f>INDEX('Equip Group &amp; Type ref'!F:F,MATCH(V863,'Equip Group &amp; Type ref'!G:G,0))</f>
        <v>#N/A</v>
      </c>
      <c r="G863" s="83"/>
      <c r="H863" s="69" t="e">
        <f>INDEX('Equip Group &amp; Type ref'!$F:$H,MATCH(F863,'Equip Group &amp; Type ref'!$F:$F,0),MATCH(A863,'Equip Group &amp; Type ref'!$2:$2,0))</f>
        <v>#N/A</v>
      </c>
      <c r="I863" s="70" t="e">
        <f>VLOOKUP(F863,'Equip Group &amp; Type ref'!F:H,6,FALSE)</f>
        <v>#N/A</v>
      </c>
      <c r="J863" s="71" t="e">
        <f>CONCATENATE(D863,":",VLOOKUP(F863,'Equip Group &amp; Type ref'!F:G,2,FALSE),":",$W863)</f>
        <v>#N/A</v>
      </c>
      <c r="K863" s="84" t="e">
        <f t="shared" si="30"/>
        <v>#N/A</v>
      </c>
      <c r="L863" s="70" t="e">
        <f>INDEX('MFR_List ref'!$A:$A,MATCH($Z863,'MFR_List ref'!$B:$B,0))</f>
        <v>#N/A</v>
      </c>
      <c r="M863" s="76" t="e">
        <f t="shared" si="31"/>
        <v>#N/A</v>
      </c>
      <c r="N863" s="78"/>
      <c r="O863" s="85"/>
      <c r="P863" s="86"/>
      <c r="Q863" s="74"/>
      <c r="R863" s="35"/>
      <c r="S863" s="36"/>
      <c r="T863" s="98"/>
      <c r="U863" s="37"/>
      <c r="V863" s="37"/>
      <c r="W863" s="38"/>
      <c r="X863" s="38"/>
      <c r="Y863" s="38"/>
      <c r="Z863" s="35"/>
      <c r="AA863" s="40"/>
      <c r="AB863" s="41"/>
      <c r="AC863" s="42"/>
      <c r="AD863" s="34"/>
      <c r="AE863" s="39"/>
      <c r="AF863" s="39"/>
      <c r="AG863" s="39"/>
      <c r="AH863" s="34"/>
      <c r="AI863" s="39"/>
      <c r="AJ863" s="39"/>
      <c r="AK863" s="43"/>
      <c r="AL863" s="38"/>
      <c r="AM863" s="40"/>
      <c r="AN863" s="40"/>
      <c r="AO863" s="40"/>
      <c r="AP863" s="40"/>
      <c r="AQ863" s="39"/>
      <c r="AR863" s="39"/>
      <c r="AS863" s="39"/>
      <c r="AT863" s="39"/>
      <c r="AU863" s="39"/>
    </row>
    <row r="864" spans="1:47" s="26" customFormat="1" ht="39" customHeight="1" x14ac:dyDescent="0.25">
      <c r="A864" s="65" t="e">
        <f>VLOOKUP(D864,'Active-Bldg List ref'!$A:$E,4,FALSE)</f>
        <v>#N/A</v>
      </c>
      <c r="B864" s="65" t="e">
        <f>VLOOKUP(D864,'Active-Bldg List ref'!$A:$E,5,FALSE)</f>
        <v>#N/A</v>
      </c>
      <c r="C864" s="65" t="e">
        <f>VLOOKUP(D864,'Active-Bldg List ref'!$A:$B,2,FALSE)</f>
        <v>#N/A</v>
      </c>
      <c r="D864" s="65" t="e">
        <f>INDEX('Active-Bldg List ref'!$A:$A,MATCH(R864,'Active-Bldg List ref'!$C:$C,0))</f>
        <v>#N/A</v>
      </c>
      <c r="E864" s="65" t="e">
        <f>INDEX('Equip Group &amp; Type ref'!D:D,MATCH(U864,'Equip Group &amp; Type ref'!E:E,0))</f>
        <v>#N/A</v>
      </c>
      <c r="F864" s="66" t="e">
        <f>INDEX('Equip Group &amp; Type ref'!F:F,MATCH(V864,'Equip Group &amp; Type ref'!G:G,0))</f>
        <v>#N/A</v>
      </c>
      <c r="G864" s="83"/>
      <c r="H864" s="69" t="e">
        <f>INDEX('Equip Group &amp; Type ref'!$F:$H,MATCH(F864,'Equip Group &amp; Type ref'!$F:$F,0),MATCH(A864,'Equip Group &amp; Type ref'!$2:$2,0))</f>
        <v>#N/A</v>
      </c>
      <c r="I864" s="70" t="e">
        <f>VLOOKUP(F864,'Equip Group &amp; Type ref'!F:H,6,FALSE)</f>
        <v>#N/A</v>
      </c>
      <c r="J864" s="71" t="e">
        <f>CONCATENATE(D864,":",VLOOKUP(F864,'Equip Group &amp; Type ref'!F:G,2,FALSE),":",$W864)</f>
        <v>#N/A</v>
      </c>
      <c r="K864" s="84" t="e">
        <f t="shared" si="30"/>
        <v>#N/A</v>
      </c>
      <c r="L864" s="70" t="e">
        <f>INDEX('MFR_List ref'!$A:$A,MATCH($Z864,'MFR_List ref'!$B:$B,0))</f>
        <v>#N/A</v>
      </c>
      <c r="M864" s="76" t="e">
        <f t="shared" si="31"/>
        <v>#N/A</v>
      </c>
      <c r="N864" s="78"/>
      <c r="O864" s="85"/>
      <c r="P864" s="86"/>
      <c r="Q864" s="74"/>
      <c r="R864" s="35"/>
      <c r="S864" s="36"/>
      <c r="T864" s="98"/>
      <c r="U864" s="37"/>
      <c r="V864" s="37"/>
      <c r="W864" s="38"/>
      <c r="X864" s="38"/>
      <c r="Y864" s="38"/>
      <c r="Z864" s="35"/>
      <c r="AA864" s="40"/>
      <c r="AB864" s="41"/>
      <c r="AC864" s="42"/>
      <c r="AD864" s="34"/>
      <c r="AE864" s="39"/>
      <c r="AF864" s="39"/>
      <c r="AG864" s="39"/>
      <c r="AH864" s="34"/>
      <c r="AI864" s="39"/>
      <c r="AJ864" s="39"/>
      <c r="AK864" s="43"/>
      <c r="AL864" s="38"/>
      <c r="AM864" s="40"/>
      <c r="AN864" s="40"/>
      <c r="AO864" s="40"/>
      <c r="AP864" s="40"/>
      <c r="AQ864" s="39"/>
      <c r="AR864" s="39"/>
      <c r="AS864" s="39"/>
      <c r="AT864" s="39"/>
      <c r="AU864" s="39"/>
    </row>
    <row r="865" spans="1:47" s="26" customFormat="1" ht="39" customHeight="1" x14ac:dyDescent="0.25">
      <c r="A865" s="65" t="e">
        <f>VLOOKUP(D865,'Active-Bldg List ref'!$A:$E,4,FALSE)</f>
        <v>#N/A</v>
      </c>
      <c r="B865" s="65" t="e">
        <f>VLOOKUP(D865,'Active-Bldg List ref'!$A:$E,5,FALSE)</f>
        <v>#N/A</v>
      </c>
      <c r="C865" s="65" t="e">
        <f>VLOOKUP(D865,'Active-Bldg List ref'!$A:$B,2,FALSE)</f>
        <v>#N/A</v>
      </c>
      <c r="D865" s="65" t="e">
        <f>INDEX('Active-Bldg List ref'!$A:$A,MATCH(R865,'Active-Bldg List ref'!$C:$C,0))</f>
        <v>#N/A</v>
      </c>
      <c r="E865" s="65" t="e">
        <f>INDEX('Equip Group &amp; Type ref'!D:D,MATCH(U865,'Equip Group &amp; Type ref'!E:E,0))</f>
        <v>#N/A</v>
      </c>
      <c r="F865" s="66" t="e">
        <f>INDEX('Equip Group &amp; Type ref'!F:F,MATCH(V865,'Equip Group &amp; Type ref'!G:G,0))</f>
        <v>#N/A</v>
      </c>
      <c r="G865" s="83"/>
      <c r="H865" s="69" t="e">
        <f>INDEX('Equip Group &amp; Type ref'!$F:$H,MATCH(F865,'Equip Group &amp; Type ref'!$F:$F,0),MATCH(A865,'Equip Group &amp; Type ref'!$2:$2,0))</f>
        <v>#N/A</v>
      </c>
      <c r="I865" s="70" t="e">
        <f>VLOOKUP(F865,'Equip Group &amp; Type ref'!F:H,6,FALSE)</f>
        <v>#N/A</v>
      </c>
      <c r="J865" s="71" t="e">
        <f>CONCATENATE(D865,":",VLOOKUP(F865,'Equip Group &amp; Type ref'!F:G,2,FALSE),":",$W865)</f>
        <v>#N/A</v>
      </c>
      <c r="K865" s="84" t="e">
        <f t="shared" si="30"/>
        <v>#N/A</v>
      </c>
      <c r="L865" s="70" t="e">
        <f>INDEX('MFR_List ref'!$A:$A,MATCH($Z865,'MFR_List ref'!$B:$B,0))</f>
        <v>#N/A</v>
      </c>
      <c r="M865" s="76" t="e">
        <f t="shared" si="31"/>
        <v>#N/A</v>
      </c>
      <c r="N865" s="78"/>
      <c r="O865" s="85"/>
      <c r="P865" s="86"/>
      <c r="Q865" s="74"/>
      <c r="R865" s="35"/>
      <c r="S865" s="36"/>
      <c r="T865" s="98"/>
      <c r="U865" s="37"/>
      <c r="V865" s="37"/>
      <c r="W865" s="38"/>
      <c r="X865" s="38"/>
      <c r="Y865" s="38"/>
      <c r="Z865" s="35"/>
      <c r="AA865" s="40"/>
      <c r="AB865" s="41"/>
      <c r="AC865" s="42"/>
      <c r="AD865" s="34"/>
      <c r="AE865" s="39"/>
      <c r="AF865" s="39"/>
      <c r="AG865" s="39"/>
      <c r="AH865" s="34"/>
      <c r="AI865" s="39"/>
      <c r="AJ865" s="39"/>
      <c r="AK865" s="43"/>
      <c r="AL865" s="38"/>
      <c r="AM865" s="40"/>
      <c r="AN865" s="40"/>
      <c r="AO865" s="40"/>
      <c r="AP865" s="40"/>
      <c r="AQ865" s="39"/>
      <c r="AR865" s="39"/>
      <c r="AS865" s="39"/>
      <c r="AT865" s="39"/>
      <c r="AU865" s="39"/>
    </row>
    <row r="866" spans="1:47" s="26" customFormat="1" ht="39" customHeight="1" x14ac:dyDescent="0.25">
      <c r="A866" s="65" t="e">
        <f>VLOOKUP(D866,'Active-Bldg List ref'!$A:$E,4,FALSE)</f>
        <v>#N/A</v>
      </c>
      <c r="B866" s="65" t="e">
        <f>VLOOKUP(D866,'Active-Bldg List ref'!$A:$E,5,FALSE)</f>
        <v>#N/A</v>
      </c>
      <c r="C866" s="65" t="e">
        <f>VLOOKUP(D866,'Active-Bldg List ref'!$A:$B,2,FALSE)</f>
        <v>#N/A</v>
      </c>
      <c r="D866" s="65" t="e">
        <f>INDEX('Active-Bldg List ref'!$A:$A,MATCH(R866,'Active-Bldg List ref'!$C:$C,0))</f>
        <v>#N/A</v>
      </c>
      <c r="E866" s="65" t="e">
        <f>INDEX('Equip Group &amp; Type ref'!D:D,MATCH(U866,'Equip Group &amp; Type ref'!E:E,0))</f>
        <v>#N/A</v>
      </c>
      <c r="F866" s="66" t="e">
        <f>INDEX('Equip Group &amp; Type ref'!F:F,MATCH(V866,'Equip Group &amp; Type ref'!G:G,0))</f>
        <v>#N/A</v>
      </c>
      <c r="G866" s="83"/>
      <c r="H866" s="69" t="e">
        <f>INDEX('Equip Group &amp; Type ref'!$F:$H,MATCH(F866,'Equip Group &amp; Type ref'!$F:$F,0),MATCH(A866,'Equip Group &amp; Type ref'!$2:$2,0))</f>
        <v>#N/A</v>
      </c>
      <c r="I866" s="70" t="e">
        <f>VLOOKUP(F866,'Equip Group &amp; Type ref'!F:H,6,FALSE)</f>
        <v>#N/A</v>
      </c>
      <c r="J866" s="71" t="e">
        <f>CONCATENATE(D866,":",VLOOKUP(F866,'Equip Group &amp; Type ref'!F:G,2,FALSE),":",$W866)</f>
        <v>#N/A</v>
      </c>
      <c r="K866" s="84" t="e">
        <f t="shared" si="30"/>
        <v>#N/A</v>
      </c>
      <c r="L866" s="70" t="e">
        <f>INDEX('MFR_List ref'!$A:$A,MATCH($Z866,'MFR_List ref'!$B:$B,0))</f>
        <v>#N/A</v>
      </c>
      <c r="M866" s="76" t="e">
        <f t="shared" si="31"/>
        <v>#N/A</v>
      </c>
      <c r="N866" s="78"/>
      <c r="O866" s="85"/>
      <c r="P866" s="86"/>
      <c r="Q866" s="74"/>
      <c r="R866" s="35"/>
      <c r="S866" s="36"/>
      <c r="T866" s="98"/>
      <c r="U866" s="37"/>
      <c r="V866" s="37"/>
      <c r="W866" s="38"/>
      <c r="X866" s="38"/>
      <c r="Y866" s="38"/>
      <c r="Z866" s="35"/>
      <c r="AA866" s="40"/>
      <c r="AB866" s="41"/>
      <c r="AC866" s="42"/>
      <c r="AD866" s="34"/>
      <c r="AE866" s="39"/>
      <c r="AF866" s="39"/>
      <c r="AG866" s="39"/>
      <c r="AH866" s="34"/>
      <c r="AI866" s="39"/>
      <c r="AJ866" s="39"/>
      <c r="AK866" s="43"/>
      <c r="AL866" s="38"/>
      <c r="AM866" s="40"/>
      <c r="AN866" s="40"/>
      <c r="AO866" s="40"/>
      <c r="AP866" s="40"/>
      <c r="AQ866" s="39"/>
      <c r="AR866" s="39"/>
      <c r="AS866" s="39"/>
      <c r="AT866" s="39"/>
      <c r="AU866" s="39"/>
    </row>
    <row r="867" spans="1:47" s="26" customFormat="1" ht="39" customHeight="1" x14ac:dyDescent="0.25">
      <c r="A867" s="65" t="e">
        <f>VLOOKUP(D867,'Active-Bldg List ref'!$A:$E,4,FALSE)</f>
        <v>#N/A</v>
      </c>
      <c r="B867" s="65" t="e">
        <f>VLOOKUP(D867,'Active-Bldg List ref'!$A:$E,5,FALSE)</f>
        <v>#N/A</v>
      </c>
      <c r="C867" s="65" t="e">
        <f>VLOOKUP(D867,'Active-Bldg List ref'!$A:$B,2,FALSE)</f>
        <v>#N/A</v>
      </c>
      <c r="D867" s="65" t="e">
        <f>INDEX('Active-Bldg List ref'!$A:$A,MATCH(R867,'Active-Bldg List ref'!$C:$C,0))</f>
        <v>#N/A</v>
      </c>
      <c r="E867" s="65" t="e">
        <f>INDEX('Equip Group &amp; Type ref'!D:D,MATCH(U867,'Equip Group &amp; Type ref'!E:E,0))</f>
        <v>#N/A</v>
      </c>
      <c r="F867" s="66" t="e">
        <f>INDEX('Equip Group &amp; Type ref'!F:F,MATCH(V867,'Equip Group &amp; Type ref'!G:G,0))</f>
        <v>#N/A</v>
      </c>
      <c r="G867" s="83"/>
      <c r="H867" s="69" t="e">
        <f>INDEX('Equip Group &amp; Type ref'!$F:$H,MATCH(F867,'Equip Group &amp; Type ref'!$F:$F,0),MATCH(A867,'Equip Group &amp; Type ref'!$2:$2,0))</f>
        <v>#N/A</v>
      </c>
      <c r="I867" s="70" t="e">
        <f>VLOOKUP(F867,'Equip Group &amp; Type ref'!F:H,6,FALSE)</f>
        <v>#N/A</v>
      </c>
      <c r="J867" s="71" t="e">
        <f>CONCATENATE(D867,":",VLOOKUP(F867,'Equip Group &amp; Type ref'!F:G,2,FALSE),":",$W867)</f>
        <v>#N/A</v>
      </c>
      <c r="K867" s="84" t="e">
        <f t="shared" si="30"/>
        <v>#N/A</v>
      </c>
      <c r="L867" s="70" t="e">
        <f>INDEX('MFR_List ref'!$A:$A,MATCH($Z867,'MFR_List ref'!$B:$B,0))</f>
        <v>#N/A</v>
      </c>
      <c r="M867" s="76" t="e">
        <f t="shared" si="31"/>
        <v>#N/A</v>
      </c>
      <c r="N867" s="78"/>
      <c r="O867" s="85"/>
      <c r="P867" s="86"/>
      <c r="Q867" s="74"/>
      <c r="R867" s="35"/>
      <c r="S867" s="36"/>
      <c r="T867" s="98"/>
      <c r="U867" s="37"/>
      <c r="V867" s="37"/>
      <c r="W867" s="38"/>
      <c r="X867" s="38"/>
      <c r="Y867" s="38"/>
      <c r="Z867" s="35"/>
      <c r="AA867" s="40"/>
      <c r="AB867" s="41"/>
      <c r="AC867" s="42"/>
      <c r="AD867" s="34"/>
      <c r="AE867" s="39"/>
      <c r="AF867" s="39"/>
      <c r="AG867" s="39"/>
      <c r="AH867" s="34"/>
      <c r="AI867" s="39"/>
      <c r="AJ867" s="39"/>
      <c r="AK867" s="43"/>
      <c r="AL867" s="38"/>
      <c r="AM867" s="40"/>
      <c r="AN867" s="40"/>
      <c r="AO867" s="40"/>
      <c r="AP867" s="40"/>
      <c r="AQ867" s="39"/>
      <c r="AR867" s="39"/>
      <c r="AS867" s="39"/>
      <c r="AT867" s="39"/>
      <c r="AU867" s="39"/>
    </row>
    <row r="868" spans="1:47" s="26" customFormat="1" ht="39" customHeight="1" x14ac:dyDescent="0.25">
      <c r="A868" s="65" t="e">
        <f>VLOOKUP(D868,'Active-Bldg List ref'!$A:$E,4,FALSE)</f>
        <v>#N/A</v>
      </c>
      <c r="B868" s="65" t="e">
        <f>VLOOKUP(D868,'Active-Bldg List ref'!$A:$E,5,FALSE)</f>
        <v>#N/A</v>
      </c>
      <c r="C868" s="65" t="e">
        <f>VLOOKUP(D868,'Active-Bldg List ref'!$A:$B,2,FALSE)</f>
        <v>#N/A</v>
      </c>
      <c r="D868" s="65" t="e">
        <f>INDEX('Active-Bldg List ref'!$A:$A,MATCH(R868,'Active-Bldg List ref'!$C:$C,0))</f>
        <v>#N/A</v>
      </c>
      <c r="E868" s="65" t="e">
        <f>INDEX('Equip Group &amp; Type ref'!D:D,MATCH(U868,'Equip Group &amp; Type ref'!E:E,0))</f>
        <v>#N/A</v>
      </c>
      <c r="F868" s="66" t="e">
        <f>INDEX('Equip Group &amp; Type ref'!F:F,MATCH(V868,'Equip Group &amp; Type ref'!G:G,0))</f>
        <v>#N/A</v>
      </c>
      <c r="G868" s="83"/>
      <c r="H868" s="69" t="e">
        <f>INDEX('Equip Group &amp; Type ref'!$F:$H,MATCH(F868,'Equip Group &amp; Type ref'!$F:$F,0),MATCH(A868,'Equip Group &amp; Type ref'!$2:$2,0))</f>
        <v>#N/A</v>
      </c>
      <c r="I868" s="70" t="e">
        <f>VLOOKUP(F868,'Equip Group &amp; Type ref'!F:H,6,FALSE)</f>
        <v>#N/A</v>
      </c>
      <c r="J868" s="71" t="e">
        <f>CONCATENATE(D868,":",VLOOKUP(F868,'Equip Group &amp; Type ref'!F:G,2,FALSE),":",$W868)</f>
        <v>#N/A</v>
      </c>
      <c r="K868" s="84" t="e">
        <f t="shared" si="30"/>
        <v>#N/A</v>
      </c>
      <c r="L868" s="70" t="e">
        <f>INDEX('MFR_List ref'!$A:$A,MATCH($Z868,'MFR_List ref'!$B:$B,0))</f>
        <v>#N/A</v>
      </c>
      <c r="M868" s="76" t="e">
        <f t="shared" si="31"/>
        <v>#N/A</v>
      </c>
      <c r="N868" s="78"/>
      <c r="O868" s="85"/>
      <c r="P868" s="86"/>
      <c r="Q868" s="74"/>
      <c r="R868" s="35"/>
      <c r="S868" s="36"/>
      <c r="T868" s="98"/>
      <c r="U868" s="37"/>
      <c r="V868" s="37"/>
      <c r="W868" s="38"/>
      <c r="X868" s="38"/>
      <c r="Y868" s="38"/>
      <c r="Z868" s="35"/>
      <c r="AA868" s="40"/>
      <c r="AB868" s="41"/>
      <c r="AC868" s="42"/>
      <c r="AD868" s="34"/>
      <c r="AE868" s="39"/>
      <c r="AF868" s="39"/>
      <c r="AG868" s="39"/>
      <c r="AH868" s="34"/>
      <c r="AI868" s="39"/>
      <c r="AJ868" s="39"/>
      <c r="AK868" s="43"/>
      <c r="AL868" s="38"/>
      <c r="AM868" s="40"/>
      <c r="AN868" s="40"/>
      <c r="AO868" s="40"/>
      <c r="AP868" s="40"/>
      <c r="AQ868" s="39"/>
      <c r="AR868" s="39"/>
      <c r="AS868" s="39"/>
      <c r="AT868" s="39"/>
      <c r="AU868" s="39"/>
    </row>
    <row r="869" spans="1:47" s="26" customFormat="1" ht="39" customHeight="1" x14ac:dyDescent="0.25">
      <c r="A869" s="65" t="e">
        <f>VLOOKUP(D869,'Active-Bldg List ref'!$A:$E,4,FALSE)</f>
        <v>#N/A</v>
      </c>
      <c r="B869" s="65" t="e">
        <f>VLOOKUP(D869,'Active-Bldg List ref'!$A:$E,5,FALSE)</f>
        <v>#N/A</v>
      </c>
      <c r="C869" s="65" t="e">
        <f>VLOOKUP(D869,'Active-Bldg List ref'!$A:$B,2,FALSE)</f>
        <v>#N/A</v>
      </c>
      <c r="D869" s="65" t="e">
        <f>INDEX('Active-Bldg List ref'!$A:$A,MATCH(R869,'Active-Bldg List ref'!$C:$C,0))</f>
        <v>#N/A</v>
      </c>
      <c r="E869" s="65" t="e">
        <f>INDEX('Equip Group &amp; Type ref'!D:D,MATCH(U869,'Equip Group &amp; Type ref'!E:E,0))</f>
        <v>#N/A</v>
      </c>
      <c r="F869" s="66" t="e">
        <f>INDEX('Equip Group &amp; Type ref'!F:F,MATCH(V869,'Equip Group &amp; Type ref'!G:G,0))</f>
        <v>#N/A</v>
      </c>
      <c r="G869" s="83"/>
      <c r="H869" s="69" t="e">
        <f>INDEX('Equip Group &amp; Type ref'!$F:$H,MATCH(F869,'Equip Group &amp; Type ref'!$F:$F,0),MATCH(A869,'Equip Group &amp; Type ref'!$2:$2,0))</f>
        <v>#N/A</v>
      </c>
      <c r="I869" s="70" t="e">
        <f>VLOOKUP(F869,'Equip Group &amp; Type ref'!F:H,6,FALSE)</f>
        <v>#N/A</v>
      </c>
      <c r="J869" s="71" t="e">
        <f>CONCATENATE(D869,":",VLOOKUP(F869,'Equip Group &amp; Type ref'!F:G,2,FALSE),":",$W869)</f>
        <v>#N/A</v>
      </c>
      <c r="K869" s="84" t="e">
        <f t="shared" si="30"/>
        <v>#N/A</v>
      </c>
      <c r="L869" s="70" t="e">
        <f>INDEX('MFR_List ref'!$A:$A,MATCH($Z869,'MFR_List ref'!$B:$B,0))</f>
        <v>#N/A</v>
      </c>
      <c r="M869" s="76" t="e">
        <f t="shared" si="31"/>
        <v>#N/A</v>
      </c>
      <c r="N869" s="78"/>
      <c r="O869" s="85"/>
      <c r="P869" s="86"/>
      <c r="Q869" s="74"/>
      <c r="R869" s="35"/>
      <c r="S869" s="36"/>
      <c r="T869" s="98"/>
      <c r="U869" s="37"/>
      <c r="V869" s="37"/>
      <c r="W869" s="38"/>
      <c r="X869" s="38"/>
      <c r="Y869" s="38"/>
      <c r="Z869" s="35"/>
      <c r="AA869" s="40"/>
      <c r="AB869" s="41"/>
      <c r="AC869" s="42"/>
      <c r="AD869" s="34"/>
      <c r="AE869" s="39"/>
      <c r="AF869" s="39"/>
      <c r="AG869" s="39"/>
      <c r="AH869" s="34"/>
      <c r="AI869" s="39"/>
      <c r="AJ869" s="39"/>
      <c r="AK869" s="43"/>
      <c r="AL869" s="38"/>
      <c r="AM869" s="40"/>
      <c r="AN869" s="40"/>
      <c r="AO869" s="40"/>
      <c r="AP869" s="40"/>
      <c r="AQ869" s="39"/>
      <c r="AR869" s="39"/>
      <c r="AS869" s="39"/>
      <c r="AT869" s="39"/>
      <c r="AU869" s="39"/>
    </row>
    <row r="870" spans="1:47" s="26" customFormat="1" ht="39" customHeight="1" x14ac:dyDescent="0.25">
      <c r="A870" s="65" t="e">
        <f>VLOOKUP(D870,'Active-Bldg List ref'!$A:$E,4,FALSE)</f>
        <v>#N/A</v>
      </c>
      <c r="B870" s="65" t="e">
        <f>VLOOKUP(D870,'Active-Bldg List ref'!$A:$E,5,FALSE)</f>
        <v>#N/A</v>
      </c>
      <c r="C870" s="65" t="e">
        <f>VLOOKUP(D870,'Active-Bldg List ref'!$A:$B,2,FALSE)</f>
        <v>#N/A</v>
      </c>
      <c r="D870" s="65" t="e">
        <f>INDEX('Active-Bldg List ref'!$A:$A,MATCH(R870,'Active-Bldg List ref'!$C:$C,0))</f>
        <v>#N/A</v>
      </c>
      <c r="E870" s="65" t="e">
        <f>INDEX('Equip Group &amp; Type ref'!D:D,MATCH(U870,'Equip Group &amp; Type ref'!E:E,0))</f>
        <v>#N/A</v>
      </c>
      <c r="F870" s="66" t="e">
        <f>INDEX('Equip Group &amp; Type ref'!F:F,MATCH(V870,'Equip Group &amp; Type ref'!G:G,0))</f>
        <v>#N/A</v>
      </c>
      <c r="G870" s="83"/>
      <c r="H870" s="69" t="e">
        <f>INDEX('Equip Group &amp; Type ref'!$F:$H,MATCH(F870,'Equip Group &amp; Type ref'!$F:$F,0),MATCH(A870,'Equip Group &amp; Type ref'!$2:$2,0))</f>
        <v>#N/A</v>
      </c>
      <c r="I870" s="70" t="e">
        <f>VLOOKUP(F870,'Equip Group &amp; Type ref'!F:H,6,FALSE)</f>
        <v>#N/A</v>
      </c>
      <c r="J870" s="71" t="e">
        <f>CONCATENATE(D870,":",VLOOKUP(F870,'Equip Group &amp; Type ref'!F:G,2,FALSE),":",$W870)</f>
        <v>#N/A</v>
      </c>
      <c r="K870" s="84" t="e">
        <f t="shared" si="30"/>
        <v>#N/A</v>
      </c>
      <c r="L870" s="70" t="e">
        <f>INDEX('MFR_List ref'!$A:$A,MATCH($Z870,'MFR_List ref'!$B:$B,0))</f>
        <v>#N/A</v>
      </c>
      <c r="M870" s="76" t="e">
        <f t="shared" si="31"/>
        <v>#N/A</v>
      </c>
      <c r="N870" s="78"/>
      <c r="O870" s="85"/>
      <c r="P870" s="86"/>
      <c r="Q870" s="74"/>
      <c r="R870" s="35"/>
      <c r="S870" s="36"/>
      <c r="T870" s="98"/>
      <c r="U870" s="37"/>
      <c r="V870" s="37"/>
      <c r="W870" s="38"/>
      <c r="X870" s="38"/>
      <c r="Y870" s="38"/>
      <c r="Z870" s="35"/>
      <c r="AA870" s="40"/>
      <c r="AB870" s="41"/>
      <c r="AC870" s="42"/>
      <c r="AD870" s="34"/>
      <c r="AE870" s="39"/>
      <c r="AF870" s="39"/>
      <c r="AG870" s="39"/>
      <c r="AH870" s="34"/>
      <c r="AI870" s="39"/>
      <c r="AJ870" s="39"/>
      <c r="AK870" s="43"/>
      <c r="AL870" s="38"/>
      <c r="AM870" s="40"/>
      <c r="AN870" s="40"/>
      <c r="AO870" s="40"/>
      <c r="AP870" s="40"/>
      <c r="AQ870" s="39"/>
      <c r="AR870" s="39"/>
      <c r="AS870" s="39"/>
      <c r="AT870" s="39"/>
      <c r="AU870" s="39"/>
    </row>
    <row r="871" spans="1:47" s="26" customFormat="1" ht="39" customHeight="1" x14ac:dyDescent="0.25">
      <c r="A871" s="65" t="e">
        <f>VLOOKUP(D871,'Active-Bldg List ref'!$A:$E,4,FALSE)</f>
        <v>#N/A</v>
      </c>
      <c r="B871" s="65" t="e">
        <f>VLOOKUP(D871,'Active-Bldg List ref'!$A:$E,5,FALSE)</f>
        <v>#N/A</v>
      </c>
      <c r="C871" s="65" t="e">
        <f>VLOOKUP(D871,'Active-Bldg List ref'!$A:$B,2,FALSE)</f>
        <v>#N/A</v>
      </c>
      <c r="D871" s="65" t="e">
        <f>INDEX('Active-Bldg List ref'!$A:$A,MATCH(R871,'Active-Bldg List ref'!$C:$C,0))</f>
        <v>#N/A</v>
      </c>
      <c r="E871" s="65" t="e">
        <f>INDEX('Equip Group &amp; Type ref'!D:D,MATCH(U871,'Equip Group &amp; Type ref'!E:E,0))</f>
        <v>#N/A</v>
      </c>
      <c r="F871" s="66" t="e">
        <f>INDEX('Equip Group &amp; Type ref'!F:F,MATCH(V871,'Equip Group &amp; Type ref'!G:G,0))</f>
        <v>#N/A</v>
      </c>
      <c r="G871" s="83"/>
      <c r="H871" s="69" t="e">
        <f>INDEX('Equip Group &amp; Type ref'!$F:$H,MATCH(F871,'Equip Group &amp; Type ref'!$F:$F,0),MATCH(A871,'Equip Group &amp; Type ref'!$2:$2,0))</f>
        <v>#N/A</v>
      </c>
      <c r="I871" s="70" t="e">
        <f>VLOOKUP(F871,'Equip Group &amp; Type ref'!F:H,6,FALSE)</f>
        <v>#N/A</v>
      </c>
      <c r="J871" s="71" t="e">
        <f>CONCATENATE(D871,":",VLOOKUP(F871,'Equip Group &amp; Type ref'!F:G,2,FALSE),":",$W871)</f>
        <v>#N/A</v>
      </c>
      <c r="K871" s="84" t="e">
        <f t="shared" si="30"/>
        <v>#N/A</v>
      </c>
      <c r="L871" s="70" t="e">
        <f>INDEX('MFR_List ref'!$A:$A,MATCH($Z871,'MFR_List ref'!$B:$B,0))</f>
        <v>#N/A</v>
      </c>
      <c r="M871" s="76" t="e">
        <f t="shared" si="31"/>
        <v>#N/A</v>
      </c>
      <c r="N871" s="78"/>
      <c r="O871" s="85"/>
      <c r="P871" s="86"/>
      <c r="Q871" s="74"/>
      <c r="R871" s="35"/>
      <c r="S871" s="36"/>
      <c r="T871" s="98"/>
      <c r="U871" s="37"/>
      <c r="V871" s="37"/>
      <c r="W871" s="38"/>
      <c r="X871" s="38"/>
      <c r="Y871" s="38"/>
      <c r="Z871" s="35"/>
      <c r="AA871" s="40"/>
      <c r="AB871" s="41"/>
      <c r="AC871" s="42"/>
      <c r="AD871" s="34"/>
      <c r="AE871" s="39"/>
      <c r="AF871" s="39"/>
      <c r="AG871" s="39"/>
      <c r="AH871" s="34"/>
      <c r="AI871" s="39"/>
      <c r="AJ871" s="39"/>
      <c r="AK871" s="43"/>
      <c r="AL871" s="38"/>
      <c r="AM871" s="40"/>
      <c r="AN871" s="40"/>
      <c r="AO871" s="40"/>
      <c r="AP871" s="40"/>
      <c r="AQ871" s="39"/>
      <c r="AR871" s="39"/>
      <c r="AS871" s="39"/>
      <c r="AT871" s="39"/>
      <c r="AU871" s="39"/>
    </row>
    <row r="872" spans="1:47" s="26" customFormat="1" ht="39" customHeight="1" x14ac:dyDescent="0.25">
      <c r="A872" s="65" t="e">
        <f>VLOOKUP(D872,'Active-Bldg List ref'!$A:$E,4,FALSE)</f>
        <v>#N/A</v>
      </c>
      <c r="B872" s="65" t="e">
        <f>VLOOKUP(D872,'Active-Bldg List ref'!$A:$E,5,FALSE)</f>
        <v>#N/A</v>
      </c>
      <c r="C872" s="65" t="e">
        <f>VLOOKUP(D872,'Active-Bldg List ref'!$A:$B,2,FALSE)</f>
        <v>#N/A</v>
      </c>
      <c r="D872" s="65" t="e">
        <f>INDEX('Active-Bldg List ref'!$A:$A,MATCH(R872,'Active-Bldg List ref'!$C:$C,0))</f>
        <v>#N/A</v>
      </c>
      <c r="E872" s="65" t="e">
        <f>INDEX('Equip Group &amp; Type ref'!D:D,MATCH(U872,'Equip Group &amp; Type ref'!E:E,0))</f>
        <v>#N/A</v>
      </c>
      <c r="F872" s="66" t="e">
        <f>INDEX('Equip Group &amp; Type ref'!F:F,MATCH(V872,'Equip Group &amp; Type ref'!G:G,0))</f>
        <v>#N/A</v>
      </c>
      <c r="G872" s="83"/>
      <c r="H872" s="69" t="e">
        <f>INDEX('Equip Group &amp; Type ref'!$F:$H,MATCH(F872,'Equip Group &amp; Type ref'!$F:$F,0),MATCH(A872,'Equip Group &amp; Type ref'!$2:$2,0))</f>
        <v>#N/A</v>
      </c>
      <c r="I872" s="70" t="e">
        <f>VLOOKUP(F872,'Equip Group &amp; Type ref'!F:H,6,FALSE)</f>
        <v>#N/A</v>
      </c>
      <c r="J872" s="71" t="e">
        <f>CONCATENATE(D872,":",VLOOKUP(F872,'Equip Group &amp; Type ref'!F:G,2,FALSE),":",$W872)</f>
        <v>#N/A</v>
      </c>
      <c r="K872" s="84" t="e">
        <f t="shared" si="30"/>
        <v>#N/A</v>
      </c>
      <c r="L872" s="70" t="e">
        <f>INDEX('MFR_List ref'!$A:$A,MATCH($Z872,'MFR_List ref'!$B:$B,0))</f>
        <v>#N/A</v>
      </c>
      <c r="M872" s="76" t="e">
        <f t="shared" si="31"/>
        <v>#N/A</v>
      </c>
      <c r="N872" s="78"/>
      <c r="O872" s="85"/>
      <c r="P872" s="86"/>
      <c r="Q872" s="74"/>
      <c r="R872" s="35"/>
      <c r="S872" s="36"/>
      <c r="T872" s="98"/>
      <c r="U872" s="37"/>
      <c r="V872" s="37"/>
      <c r="W872" s="38"/>
      <c r="X872" s="38"/>
      <c r="Y872" s="38"/>
      <c r="Z872" s="35"/>
      <c r="AA872" s="40"/>
      <c r="AB872" s="41"/>
      <c r="AC872" s="42"/>
      <c r="AD872" s="34"/>
      <c r="AE872" s="39"/>
      <c r="AF872" s="39"/>
      <c r="AG872" s="39"/>
      <c r="AH872" s="34"/>
      <c r="AI872" s="39"/>
      <c r="AJ872" s="39"/>
      <c r="AK872" s="43"/>
      <c r="AL872" s="38"/>
      <c r="AM872" s="40"/>
      <c r="AN872" s="40"/>
      <c r="AO872" s="40"/>
      <c r="AP872" s="40"/>
      <c r="AQ872" s="39"/>
      <c r="AR872" s="39"/>
      <c r="AS872" s="39"/>
      <c r="AT872" s="39"/>
      <c r="AU872" s="39"/>
    </row>
    <row r="873" spans="1:47" s="26" customFormat="1" ht="39" customHeight="1" x14ac:dyDescent="0.25">
      <c r="A873" s="65" t="e">
        <f>VLOOKUP(D873,'Active-Bldg List ref'!$A:$E,4,FALSE)</f>
        <v>#N/A</v>
      </c>
      <c r="B873" s="65" t="e">
        <f>VLOOKUP(D873,'Active-Bldg List ref'!$A:$E,5,FALSE)</f>
        <v>#N/A</v>
      </c>
      <c r="C873" s="65" t="e">
        <f>VLOOKUP(D873,'Active-Bldg List ref'!$A:$B,2,FALSE)</f>
        <v>#N/A</v>
      </c>
      <c r="D873" s="65" t="e">
        <f>INDEX('Active-Bldg List ref'!$A:$A,MATCH(R873,'Active-Bldg List ref'!$C:$C,0))</f>
        <v>#N/A</v>
      </c>
      <c r="E873" s="65" t="e">
        <f>INDEX('Equip Group &amp; Type ref'!D:D,MATCH(U873,'Equip Group &amp; Type ref'!E:E,0))</f>
        <v>#N/A</v>
      </c>
      <c r="F873" s="66" t="e">
        <f>INDEX('Equip Group &amp; Type ref'!F:F,MATCH(V873,'Equip Group &amp; Type ref'!G:G,0))</f>
        <v>#N/A</v>
      </c>
      <c r="G873" s="83"/>
      <c r="H873" s="69" t="e">
        <f>INDEX('Equip Group &amp; Type ref'!$F:$H,MATCH(F873,'Equip Group &amp; Type ref'!$F:$F,0),MATCH(A873,'Equip Group &amp; Type ref'!$2:$2,0))</f>
        <v>#N/A</v>
      </c>
      <c r="I873" s="70" t="e">
        <f>VLOOKUP(F873,'Equip Group &amp; Type ref'!F:H,6,FALSE)</f>
        <v>#N/A</v>
      </c>
      <c r="J873" s="71" t="e">
        <f>CONCATENATE(D873,":",VLOOKUP(F873,'Equip Group &amp; Type ref'!F:G,2,FALSE),":",$W873)</f>
        <v>#N/A</v>
      </c>
      <c r="K873" s="84" t="e">
        <f t="shared" si="30"/>
        <v>#N/A</v>
      </c>
      <c r="L873" s="70" t="e">
        <f>INDEX('MFR_List ref'!$A:$A,MATCH($Z873,'MFR_List ref'!$B:$B,0))</f>
        <v>#N/A</v>
      </c>
      <c r="M873" s="76" t="e">
        <f t="shared" si="31"/>
        <v>#N/A</v>
      </c>
      <c r="N873" s="78"/>
      <c r="O873" s="85"/>
      <c r="P873" s="86"/>
      <c r="Q873" s="74"/>
      <c r="R873" s="35"/>
      <c r="S873" s="36"/>
      <c r="T873" s="98"/>
      <c r="U873" s="37"/>
      <c r="V873" s="37"/>
      <c r="W873" s="38"/>
      <c r="X873" s="38"/>
      <c r="Y873" s="38"/>
      <c r="Z873" s="35"/>
      <c r="AA873" s="40"/>
      <c r="AB873" s="41"/>
      <c r="AC873" s="42"/>
      <c r="AD873" s="34"/>
      <c r="AE873" s="39"/>
      <c r="AF873" s="39"/>
      <c r="AG873" s="39"/>
      <c r="AH873" s="34"/>
      <c r="AI873" s="39"/>
      <c r="AJ873" s="39"/>
      <c r="AK873" s="43"/>
      <c r="AL873" s="38"/>
      <c r="AM873" s="40"/>
      <c r="AN873" s="40"/>
      <c r="AO873" s="40"/>
      <c r="AP873" s="40"/>
      <c r="AQ873" s="39"/>
      <c r="AR873" s="39"/>
      <c r="AS873" s="39"/>
      <c r="AT873" s="39"/>
      <c r="AU873" s="39"/>
    </row>
    <row r="874" spans="1:47" s="26" customFormat="1" ht="39" customHeight="1" x14ac:dyDescent="0.25">
      <c r="A874" s="65" t="e">
        <f>VLOOKUP(D874,'Active-Bldg List ref'!$A:$E,4,FALSE)</f>
        <v>#N/A</v>
      </c>
      <c r="B874" s="65" t="e">
        <f>VLOOKUP(D874,'Active-Bldg List ref'!$A:$E,5,FALSE)</f>
        <v>#N/A</v>
      </c>
      <c r="C874" s="65" t="e">
        <f>VLOOKUP(D874,'Active-Bldg List ref'!$A:$B,2,FALSE)</f>
        <v>#N/A</v>
      </c>
      <c r="D874" s="65" t="e">
        <f>INDEX('Active-Bldg List ref'!$A:$A,MATCH(R874,'Active-Bldg List ref'!$C:$C,0))</f>
        <v>#N/A</v>
      </c>
      <c r="E874" s="65" t="e">
        <f>INDEX('Equip Group &amp; Type ref'!D:D,MATCH(U874,'Equip Group &amp; Type ref'!E:E,0))</f>
        <v>#N/A</v>
      </c>
      <c r="F874" s="66" t="e">
        <f>INDEX('Equip Group &amp; Type ref'!F:F,MATCH(V874,'Equip Group &amp; Type ref'!G:G,0))</f>
        <v>#N/A</v>
      </c>
      <c r="G874" s="83"/>
      <c r="H874" s="69" t="e">
        <f>INDEX('Equip Group &amp; Type ref'!$F:$H,MATCH(F874,'Equip Group &amp; Type ref'!$F:$F,0),MATCH(A874,'Equip Group &amp; Type ref'!$2:$2,0))</f>
        <v>#N/A</v>
      </c>
      <c r="I874" s="70" t="e">
        <f>VLOOKUP(F874,'Equip Group &amp; Type ref'!F:H,6,FALSE)</f>
        <v>#N/A</v>
      </c>
      <c r="J874" s="71" t="e">
        <f>CONCATENATE(D874,":",VLOOKUP(F874,'Equip Group &amp; Type ref'!F:G,2,FALSE),":",$W874)</f>
        <v>#N/A</v>
      </c>
      <c r="K874" s="84" t="e">
        <f t="shared" si="30"/>
        <v>#N/A</v>
      </c>
      <c r="L874" s="70" t="e">
        <f>INDEX('MFR_List ref'!$A:$A,MATCH($Z874,'MFR_List ref'!$B:$B,0))</f>
        <v>#N/A</v>
      </c>
      <c r="M874" s="76" t="e">
        <f t="shared" si="31"/>
        <v>#N/A</v>
      </c>
      <c r="N874" s="78"/>
      <c r="O874" s="85"/>
      <c r="P874" s="86"/>
      <c r="Q874" s="74"/>
      <c r="R874" s="35"/>
      <c r="S874" s="36"/>
      <c r="T874" s="98"/>
      <c r="U874" s="37"/>
      <c r="V874" s="37"/>
      <c r="W874" s="38"/>
      <c r="X874" s="38"/>
      <c r="Y874" s="38"/>
      <c r="Z874" s="35"/>
      <c r="AA874" s="40"/>
      <c r="AB874" s="41"/>
      <c r="AC874" s="42"/>
      <c r="AD874" s="34"/>
      <c r="AE874" s="39"/>
      <c r="AF874" s="39"/>
      <c r="AG874" s="39"/>
      <c r="AH874" s="34"/>
      <c r="AI874" s="39"/>
      <c r="AJ874" s="39"/>
      <c r="AK874" s="43"/>
      <c r="AL874" s="38"/>
      <c r="AM874" s="40"/>
      <c r="AN874" s="40"/>
      <c r="AO874" s="40"/>
      <c r="AP874" s="40"/>
      <c r="AQ874" s="39"/>
      <c r="AR874" s="39"/>
      <c r="AS874" s="39"/>
      <c r="AT874" s="39"/>
      <c r="AU874" s="39"/>
    </row>
    <row r="875" spans="1:47" s="26" customFormat="1" ht="39" customHeight="1" x14ac:dyDescent="0.25">
      <c r="A875" s="65" t="e">
        <f>VLOOKUP(D875,'Active-Bldg List ref'!$A:$E,4,FALSE)</f>
        <v>#N/A</v>
      </c>
      <c r="B875" s="65" t="e">
        <f>VLOOKUP(D875,'Active-Bldg List ref'!$A:$E,5,FALSE)</f>
        <v>#N/A</v>
      </c>
      <c r="C875" s="65" t="e">
        <f>VLOOKUP(D875,'Active-Bldg List ref'!$A:$B,2,FALSE)</f>
        <v>#N/A</v>
      </c>
      <c r="D875" s="65" t="e">
        <f>INDEX('Active-Bldg List ref'!$A:$A,MATCH(R875,'Active-Bldg List ref'!$C:$C,0))</f>
        <v>#N/A</v>
      </c>
      <c r="E875" s="65" t="e">
        <f>INDEX('Equip Group &amp; Type ref'!D:D,MATCH(U875,'Equip Group &amp; Type ref'!E:E,0))</f>
        <v>#N/A</v>
      </c>
      <c r="F875" s="66" t="e">
        <f>INDEX('Equip Group &amp; Type ref'!F:F,MATCH(V875,'Equip Group &amp; Type ref'!G:G,0))</f>
        <v>#N/A</v>
      </c>
      <c r="G875" s="83"/>
      <c r="H875" s="69" t="e">
        <f>INDEX('Equip Group &amp; Type ref'!$F:$H,MATCH(F875,'Equip Group &amp; Type ref'!$F:$F,0),MATCH(A875,'Equip Group &amp; Type ref'!$2:$2,0))</f>
        <v>#N/A</v>
      </c>
      <c r="I875" s="70" t="e">
        <f>VLOOKUP(F875,'Equip Group &amp; Type ref'!F:H,6,FALSE)</f>
        <v>#N/A</v>
      </c>
      <c r="J875" s="71" t="e">
        <f>CONCATENATE(D875,":",VLOOKUP(F875,'Equip Group &amp; Type ref'!F:G,2,FALSE),":",$W875)</f>
        <v>#N/A</v>
      </c>
      <c r="K875" s="84" t="e">
        <f t="shared" si="30"/>
        <v>#N/A</v>
      </c>
      <c r="L875" s="70" t="e">
        <f>INDEX('MFR_List ref'!$A:$A,MATCH($Z875,'MFR_List ref'!$B:$B,0))</f>
        <v>#N/A</v>
      </c>
      <c r="M875" s="76" t="e">
        <f t="shared" si="31"/>
        <v>#N/A</v>
      </c>
      <c r="N875" s="78"/>
      <c r="O875" s="85"/>
      <c r="P875" s="86"/>
      <c r="Q875" s="74"/>
      <c r="R875" s="35"/>
      <c r="S875" s="36"/>
      <c r="T875" s="98"/>
      <c r="U875" s="37"/>
      <c r="V875" s="37"/>
      <c r="W875" s="38"/>
      <c r="X875" s="38"/>
      <c r="Y875" s="38"/>
      <c r="Z875" s="35"/>
      <c r="AA875" s="40"/>
      <c r="AB875" s="41"/>
      <c r="AC875" s="42"/>
      <c r="AD875" s="34"/>
      <c r="AE875" s="39"/>
      <c r="AF875" s="39"/>
      <c r="AG875" s="39"/>
      <c r="AH875" s="34"/>
      <c r="AI875" s="39"/>
      <c r="AJ875" s="39"/>
      <c r="AK875" s="43"/>
      <c r="AL875" s="38"/>
      <c r="AM875" s="40"/>
      <c r="AN875" s="40"/>
      <c r="AO875" s="40"/>
      <c r="AP875" s="40"/>
      <c r="AQ875" s="39"/>
      <c r="AR875" s="39"/>
      <c r="AS875" s="39"/>
      <c r="AT875" s="39"/>
      <c r="AU875" s="39"/>
    </row>
    <row r="876" spans="1:47" s="26" customFormat="1" ht="39" customHeight="1" x14ac:dyDescent="0.25">
      <c r="A876" s="65" t="e">
        <f>VLOOKUP(D876,'Active-Bldg List ref'!$A:$E,4,FALSE)</f>
        <v>#N/A</v>
      </c>
      <c r="B876" s="65" t="e">
        <f>VLOOKUP(D876,'Active-Bldg List ref'!$A:$E,5,FALSE)</f>
        <v>#N/A</v>
      </c>
      <c r="C876" s="65" t="e">
        <f>VLOOKUP(D876,'Active-Bldg List ref'!$A:$B,2,FALSE)</f>
        <v>#N/A</v>
      </c>
      <c r="D876" s="65" t="e">
        <f>INDEX('Active-Bldg List ref'!$A:$A,MATCH(R876,'Active-Bldg List ref'!$C:$C,0))</f>
        <v>#N/A</v>
      </c>
      <c r="E876" s="65" t="e">
        <f>INDEX('Equip Group &amp; Type ref'!D:D,MATCH(U876,'Equip Group &amp; Type ref'!E:E,0))</f>
        <v>#N/A</v>
      </c>
      <c r="F876" s="66" t="e">
        <f>INDEX('Equip Group &amp; Type ref'!F:F,MATCH(V876,'Equip Group &amp; Type ref'!G:G,0))</f>
        <v>#N/A</v>
      </c>
      <c r="G876" s="83"/>
      <c r="H876" s="69" t="e">
        <f>INDEX('Equip Group &amp; Type ref'!$F:$H,MATCH(F876,'Equip Group &amp; Type ref'!$F:$F,0),MATCH(A876,'Equip Group &amp; Type ref'!$2:$2,0))</f>
        <v>#N/A</v>
      </c>
      <c r="I876" s="70" t="e">
        <f>VLOOKUP(F876,'Equip Group &amp; Type ref'!F:H,6,FALSE)</f>
        <v>#N/A</v>
      </c>
      <c r="J876" s="71" t="e">
        <f>CONCATENATE(D876,":",VLOOKUP(F876,'Equip Group &amp; Type ref'!F:G,2,FALSE),":",$W876)</f>
        <v>#N/A</v>
      </c>
      <c r="K876" s="84" t="e">
        <f t="shared" si="30"/>
        <v>#N/A</v>
      </c>
      <c r="L876" s="70" t="e">
        <f>INDEX('MFR_List ref'!$A:$A,MATCH($Z876,'MFR_List ref'!$B:$B,0))</f>
        <v>#N/A</v>
      </c>
      <c r="M876" s="76" t="e">
        <f t="shared" si="31"/>
        <v>#N/A</v>
      </c>
      <c r="N876" s="78"/>
      <c r="O876" s="85"/>
      <c r="P876" s="86"/>
      <c r="Q876" s="74"/>
      <c r="R876" s="35"/>
      <c r="S876" s="36"/>
      <c r="T876" s="98"/>
      <c r="U876" s="37"/>
      <c r="V876" s="37"/>
      <c r="W876" s="38"/>
      <c r="X876" s="38"/>
      <c r="Y876" s="38"/>
      <c r="Z876" s="35"/>
      <c r="AA876" s="40"/>
      <c r="AB876" s="41"/>
      <c r="AC876" s="42"/>
      <c r="AD876" s="34"/>
      <c r="AE876" s="39"/>
      <c r="AF876" s="39"/>
      <c r="AG876" s="39"/>
      <c r="AH876" s="34"/>
      <c r="AI876" s="39"/>
      <c r="AJ876" s="39"/>
      <c r="AK876" s="43"/>
      <c r="AL876" s="38"/>
      <c r="AM876" s="40"/>
      <c r="AN876" s="40"/>
      <c r="AO876" s="40"/>
      <c r="AP876" s="40"/>
      <c r="AQ876" s="39"/>
      <c r="AR876" s="39"/>
      <c r="AS876" s="39"/>
      <c r="AT876" s="39"/>
      <c r="AU876" s="39"/>
    </row>
    <row r="877" spans="1:47" s="26" customFormat="1" ht="39" customHeight="1" x14ac:dyDescent="0.25">
      <c r="A877" s="65" t="e">
        <f>VLOOKUP(D877,'Active-Bldg List ref'!$A:$E,4,FALSE)</f>
        <v>#N/A</v>
      </c>
      <c r="B877" s="65" t="e">
        <f>VLOOKUP(D877,'Active-Bldg List ref'!$A:$E,5,FALSE)</f>
        <v>#N/A</v>
      </c>
      <c r="C877" s="65" t="e">
        <f>VLOOKUP(D877,'Active-Bldg List ref'!$A:$B,2,FALSE)</f>
        <v>#N/A</v>
      </c>
      <c r="D877" s="65" t="e">
        <f>INDEX('Active-Bldg List ref'!$A:$A,MATCH(R877,'Active-Bldg List ref'!$C:$C,0))</f>
        <v>#N/A</v>
      </c>
      <c r="E877" s="65" t="e">
        <f>INDEX('Equip Group &amp; Type ref'!D:D,MATCH(U877,'Equip Group &amp; Type ref'!E:E,0))</f>
        <v>#N/A</v>
      </c>
      <c r="F877" s="66" t="e">
        <f>INDEX('Equip Group &amp; Type ref'!F:F,MATCH(V877,'Equip Group &amp; Type ref'!G:G,0))</f>
        <v>#N/A</v>
      </c>
      <c r="G877" s="83"/>
      <c r="H877" s="69" t="e">
        <f>INDEX('Equip Group &amp; Type ref'!$F:$H,MATCH(F877,'Equip Group &amp; Type ref'!$F:$F,0),MATCH(A877,'Equip Group &amp; Type ref'!$2:$2,0))</f>
        <v>#N/A</v>
      </c>
      <c r="I877" s="70" t="e">
        <f>VLOOKUP(F877,'Equip Group &amp; Type ref'!F:H,6,FALSE)</f>
        <v>#N/A</v>
      </c>
      <c r="J877" s="71" t="e">
        <f>CONCATENATE(D877,":",VLOOKUP(F877,'Equip Group &amp; Type ref'!F:G,2,FALSE),":",$W877)</f>
        <v>#N/A</v>
      </c>
      <c r="K877" s="84" t="e">
        <f t="shared" si="30"/>
        <v>#N/A</v>
      </c>
      <c r="L877" s="70" t="e">
        <f>INDEX('MFR_List ref'!$A:$A,MATCH($Z877,'MFR_List ref'!$B:$B,0))</f>
        <v>#N/A</v>
      </c>
      <c r="M877" s="76" t="e">
        <f t="shared" si="31"/>
        <v>#N/A</v>
      </c>
      <c r="N877" s="78"/>
      <c r="O877" s="85"/>
      <c r="P877" s="86"/>
      <c r="Q877" s="74"/>
      <c r="R877" s="35"/>
      <c r="S877" s="36"/>
      <c r="T877" s="98"/>
      <c r="U877" s="37"/>
      <c r="V877" s="37"/>
      <c r="W877" s="38"/>
      <c r="X877" s="38"/>
      <c r="Y877" s="38"/>
      <c r="Z877" s="35"/>
      <c r="AA877" s="40"/>
      <c r="AB877" s="41"/>
      <c r="AC877" s="42"/>
      <c r="AD877" s="34"/>
      <c r="AE877" s="39"/>
      <c r="AF877" s="39"/>
      <c r="AG877" s="39"/>
      <c r="AH877" s="34"/>
      <c r="AI877" s="39"/>
      <c r="AJ877" s="39"/>
      <c r="AK877" s="43"/>
      <c r="AL877" s="38"/>
      <c r="AM877" s="40"/>
      <c r="AN877" s="40"/>
      <c r="AO877" s="40"/>
      <c r="AP877" s="40"/>
      <c r="AQ877" s="39"/>
      <c r="AR877" s="39"/>
      <c r="AS877" s="39"/>
      <c r="AT877" s="39"/>
      <c r="AU877" s="39"/>
    </row>
    <row r="878" spans="1:47" s="26" customFormat="1" ht="39" customHeight="1" x14ac:dyDescent="0.25">
      <c r="A878" s="65" t="e">
        <f>VLOOKUP(D878,'Active-Bldg List ref'!$A:$E,4,FALSE)</f>
        <v>#N/A</v>
      </c>
      <c r="B878" s="65" t="e">
        <f>VLOOKUP(D878,'Active-Bldg List ref'!$A:$E,5,FALSE)</f>
        <v>#N/A</v>
      </c>
      <c r="C878" s="65" t="e">
        <f>VLOOKUP(D878,'Active-Bldg List ref'!$A:$B,2,FALSE)</f>
        <v>#N/A</v>
      </c>
      <c r="D878" s="65" t="e">
        <f>INDEX('Active-Bldg List ref'!$A:$A,MATCH(R878,'Active-Bldg List ref'!$C:$C,0))</f>
        <v>#N/A</v>
      </c>
      <c r="E878" s="65" t="e">
        <f>INDEX('Equip Group &amp; Type ref'!D:D,MATCH(U878,'Equip Group &amp; Type ref'!E:E,0))</f>
        <v>#N/A</v>
      </c>
      <c r="F878" s="66" t="e">
        <f>INDEX('Equip Group &amp; Type ref'!F:F,MATCH(V878,'Equip Group &amp; Type ref'!G:G,0))</f>
        <v>#N/A</v>
      </c>
      <c r="G878" s="83"/>
      <c r="H878" s="69" t="e">
        <f>INDEX('Equip Group &amp; Type ref'!$F:$H,MATCH(F878,'Equip Group &amp; Type ref'!$F:$F,0),MATCH(A878,'Equip Group &amp; Type ref'!$2:$2,0))</f>
        <v>#N/A</v>
      </c>
      <c r="I878" s="70" t="e">
        <f>VLOOKUP(F878,'Equip Group &amp; Type ref'!F:H,6,FALSE)</f>
        <v>#N/A</v>
      </c>
      <c r="J878" s="71" t="e">
        <f>CONCATENATE(D878,":",VLOOKUP(F878,'Equip Group &amp; Type ref'!F:G,2,FALSE),":",$W878)</f>
        <v>#N/A</v>
      </c>
      <c r="K878" s="84" t="e">
        <f t="shared" si="30"/>
        <v>#N/A</v>
      </c>
      <c r="L878" s="70" t="e">
        <f>INDEX('MFR_List ref'!$A:$A,MATCH($Z878,'MFR_List ref'!$B:$B,0))</f>
        <v>#N/A</v>
      </c>
      <c r="M878" s="76" t="e">
        <f t="shared" si="31"/>
        <v>#N/A</v>
      </c>
      <c r="N878" s="78"/>
      <c r="O878" s="85"/>
      <c r="P878" s="86"/>
      <c r="Q878" s="74"/>
      <c r="R878" s="35"/>
      <c r="S878" s="36"/>
      <c r="T878" s="98"/>
      <c r="U878" s="37"/>
      <c r="V878" s="37"/>
      <c r="W878" s="38"/>
      <c r="X878" s="38"/>
      <c r="Y878" s="38"/>
      <c r="Z878" s="35"/>
      <c r="AA878" s="40"/>
      <c r="AB878" s="41"/>
      <c r="AC878" s="42"/>
      <c r="AD878" s="34"/>
      <c r="AE878" s="39"/>
      <c r="AF878" s="39"/>
      <c r="AG878" s="39"/>
      <c r="AH878" s="34"/>
      <c r="AI878" s="39"/>
      <c r="AJ878" s="39"/>
      <c r="AK878" s="43"/>
      <c r="AL878" s="38"/>
      <c r="AM878" s="40"/>
      <c r="AN878" s="40"/>
      <c r="AO878" s="40"/>
      <c r="AP878" s="40"/>
      <c r="AQ878" s="39"/>
      <c r="AR878" s="39"/>
      <c r="AS878" s="39"/>
      <c r="AT878" s="39"/>
      <c r="AU878" s="39"/>
    </row>
    <row r="879" spans="1:47" s="26" customFormat="1" ht="39" customHeight="1" x14ac:dyDescent="0.25">
      <c r="A879" s="65" t="e">
        <f>VLOOKUP(D879,'Active-Bldg List ref'!$A:$E,4,FALSE)</f>
        <v>#N/A</v>
      </c>
      <c r="B879" s="65" t="e">
        <f>VLOOKUP(D879,'Active-Bldg List ref'!$A:$E,5,FALSE)</f>
        <v>#N/A</v>
      </c>
      <c r="C879" s="65" t="e">
        <f>VLOOKUP(D879,'Active-Bldg List ref'!$A:$B,2,FALSE)</f>
        <v>#N/A</v>
      </c>
      <c r="D879" s="65" t="e">
        <f>INDEX('Active-Bldg List ref'!$A:$A,MATCH(R879,'Active-Bldg List ref'!$C:$C,0))</f>
        <v>#N/A</v>
      </c>
      <c r="E879" s="65" t="e">
        <f>INDEX('Equip Group &amp; Type ref'!D:D,MATCH(U879,'Equip Group &amp; Type ref'!E:E,0))</f>
        <v>#N/A</v>
      </c>
      <c r="F879" s="66" t="e">
        <f>INDEX('Equip Group &amp; Type ref'!F:F,MATCH(V879,'Equip Group &amp; Type ref'!G:G,0))</f>
        <v>#N/A</v>
      </c>
      <c r="G879" s="83"/>
      <c r="H879" s="69" t="e">
        <f>INDEX('Equip Group &amp; Type ref'!$F:$H,MATCH(F879,'Equip Group &amp; Type ref'!$F:$F,0),MATCH(A879,'Equip Group &amp; Type ref'!$2:$2,0))</f>
        <v>#N/A</v>
      </c>
      <c r="I879" s="70" t="e">
        <f>VLOOKUP(F879,'Equip Group &amp; Type ref'!F:H,6,FALSE)</f>
        <v>#N/A</v>
      </c>
      <c r="J879" s="71" t="e">
        <f>CONCATENATE(D879,":",VLOOKUP(F879,'Equip Group &amp; Type ref'!F:G,2,FALSE),":",$W879)</f>
        <v>#N/A</v>
      </c>
      <c r="K879" s="84" t="e">
        <f t="shared" si="30"/>
        <v>#N/A</v>
      </c>
      <c r="L879" s="70" t="e">
        <f>INDEX('MFR_List ref'!$A:$A,MATCH($Z879,'MFR_List ref'!$B:$B,0))</f>
        <v>#N/A</v>
      </c>
      <c r="M879" s="76" t="e">
        <f t="shared" si="31"/>
        <v>#N/A</v>
      </c>
      <c r="N879" s="78"/>
      <c r="O879" s="85"/>
      <c r="P879" s="86"/>
      <c r="Q879" s="74"/>
      <c r="R879" s="35"/>
      <c r="S879" s="36"/>
      <c r="T879" s="98"/>
      <c r="U879" s="37"/>
      <c r="V879" s="37"/>
      <c r="W879" s="38"/>
      <c r="X879" s="38"/>
      <c r="Y879" s="38"/>
      <c r="Z879" s="35"/>
      <c r="AA879" s="40"/>
      <c r="AB879" s="41"/>
      <c r="AC879" s="42"/>
      <c r="AD879" s="34"/>
      <c r="AE879" s="39"/>
      <c r="AF879" s="39"/>
      <c r="AG879" s="39"/>
      <c r="AH879" s="34"/>
      <c r="AI879" s="39"/>
      <c r="AJ879" s="39"/>
      <c r="AK879" s="43"/>
      <c r="AL879" s="38"/>
      <c r="AM879" s="40"/>
      <c r="AN879" s="40"/>
      <c r="AO879" s="40"/>
      <c r="AP879" s="40"/>
      <c r="AQ879" s="39"/>
      <c r="AR879" s="39"/>
      <c r="AS879" s="39"/>
      <c r="AT879" s="39"/>
      <c r="AU879" s="39"/>
    </row>
    <row r="880" spans="1:47" s="26" customFormat="1" ht="39" customHeight="1" x14ac:dyDescent="0.25">
      <c r="A880" s="65" t="e">
        <f>VLOOKUP(D880,'Active-Bldg List ref'!$A:$E,4,FALSE)</f>
        <v>#N/A</v>
      </c>
      <c r="B880" s="65" t="e">
        <f>VLOOKUP(D880,'Active-Bldg List ref'!$A:$E,5,FALSE)</f>
        <v>#N/A</v>
      </c>
      <c r="C880" s="65" t="e">
        <f>VLOOKUP(D880,'Active-Bldg List ref'!$A:$B,2,FALSE)</f>
        <v>#N/A</v>
      </c>
      <c r="D880" s="65" t="e">
        <f>INDEX('Active-Bldg List ref'!$A:$A,MATCH(R880,'Active-Bldg List ref'!$C:$C,0))</f>
        <v>#N/A</v>
      </c>
      <c r="E880" s="65" t="e">
        <f>INDEX('Equip Group &amp; Type ref'!D:D,MATCH(U880,'Equip Group &amp; Type ref'!E:E,0))</f>
        <v>#N/A</v>
      </c>
      <c r="F880" s="66" t="e">
        <f>INDEX('Equip Group &amp; Type ref'!F:F,MATCH(V880,'Equip Group &amp; Type ref'!G:G,0))</f>
        <v>#N/A</v>
      </c>
      <c r="G880" s="83"/>
      <c r="H880" s="69" t="e">
        <f>INDEX('Equip Group &amp; Type ref'!$F:$H,MATCH(F880,'Equip Group &amp; Type ref'!$F:$F,0),MATCH(A880,'Equip Group &amp; Type ref'!$2:$2,0))</f>
        <v>#N/A</v>
      </c>
      <c r="I880" s="70" t="e">
        <f>VLOOKUP(F880,'Equip Group &amp; Type ref'!F:H,6,FALSE)</f>
        <v>#N/A</v>
      </c>
      <c r="J880" s="71" t="e">
        <f>CONCATENATE(D880,":",VLOOKUP(F880,'Equip Group &amp; Type ref'!F:G,2,FALSE),":",$W880)</f>
        <v>#N/A</v>
      </c>
      <c r="K880" s="84" t="e">
        <f t="shared" si="30"/>
        <v>#N/A</v>
      </c>
      <c r="L880" s="70" t="e">
        <f>INDEX('MFR_List ref'!$A:$A,MATCH($Z880,'MFR_List ref'!$B:$B,0))</f>
        <v>#N/A</v>
      </c>
      <c r="M880" s="76" t="e">
        <f t="shared" si="31"/>
        <v>#N/A</v>
      </c>
      <c r="N880" s="78"/>
      <c r="O880" s="85"/>
      <c r="P880" s="86"/>
      <c r="Q880" s="74"/>
      <c r="R880" s="35"/>
      <c r="S880" s="36"/>
      <c r="T880" s="98"/>
      <c r="U880" s="37"/>
      <c r="V880" s="37"/>
      <c r="W880" s="38"/>
      <c r="X880" s="38"/>
      <c r="Y880" s="38"/>
      <c r="Z880" s="35"/>
      <c r="AA880" s="40"/>
      <c r="AB880" s="41"/>
      <c r="AC880" s="42"/>
      <c r="AD880" s="34"/>
      <c r="AE880" s="39"/>
      <c r="AF880" s="39"/>
      <c r="AG880" s="39"/>
      <c r="AH880" s="34"/>
      <c r="AI880" s="39"/>
      <c r="AJ880" s="39"/>
      <c r="AK880" s="43"/>
      <c r="AL880" s="38"/>
      <c r="AM880" s="40"/>
      <c r="AN880" s="40"/>
      <c r="AO880" s="40"/>
      <c r="AP880" s="40"/>
      <c r="AQ880" s="39"/>
      <c r="AR880" s="39"/>
      <c r="AS880" s="39"/>
      <c r="AT880" s="39"/>
      <c r="AU880" s="39"/>
    </row>
    <row r="881" spans="1:47" s="26" customFormat="1" ht="39" customHeight="1" x14ac:dyDescent="0.25">
      <c r="A881" s="65" t="e">
        <f>VLOOKUP(D881,'Active-Bldg List ref'!$A:$E,4,FALSE)</f>
        <v>#N/A</v>
      </c>
      <c r="B881" s="65" t="e">
        <f>VLOOKUP(D881,'Active-Bldg List ref'!$A:$E,5,FALSE)</f>
        <v>#N/A</v>
      </c>
      <c r="C881" s="65" t="e">
        <f>VLOOKUP(D881,'Active-Bldg List ref'!$A:$B,2,FALSE)</f>
        <v>#N/A</v>
      </c>
      <c r="D881" s="65" t="e">
        <f>INDEX('Active-Bldg List ref'!$A:$A,MATCH(R881,'Active-Bldg List ref'!$C:$C,0))</f>
        <v>#N/A</v>
      </c>
      <c r="E881" s="65" t="e">
        <f>INDEX('Equip Group &amp; Type ref'!D:D,MATCH(U881,'Equip Group &amp; Type ref'!E:E,0))</f>
        <v>#N/A</v>
      </c>
      <c r="F881" s="66" t="e">
        <f>INDEX('Equip Group &amp; Type ref'!F:F,MATCH(V881,'Equip Group &amp; Type ref'!G:G,0))</f>
        <v>#N/A</v>
      </c>
      <c r="G881" s="83"/>
      <c r="H881" s="69" t="e">
        <f>INDEX('Equip Group &amp; Type ref'!$F:$H,MATCH(F881,'Equip Group &amp; Type ref'!$F:$F,0),MATCH(A881,'Equip Group &amp; Type ref'!$2:$2,0))</f>
        <v>#N/A</v>
      </c>
      <c r="I881" s="70" t="e">
        <f>VLOOKUP(F881,'Equip Group &amp; Type ref'!F:H,6,FALSE)</f>
        <v>#N/A</v>
      </c>
      <c r="J881" s="71" t="e">
        <f>CONCATENATE(D881,":",VLOOKUP(F881,'Equip Group &amp; Type ref'!F:G,2,FALSE),":",$W881)</f>
        <v>#N/A</v>
      </c>
      <c r="K881" s="84" t="e">
        <f t="shared" si="30"/>
        <v>#N/A</v>
      </c>
      <c r="L881" s="70" t="e">
        <f>INDEX('MFR_List ref'!$A:$A,MATCH($Z881,'MFR_List ref'!$B:$B,0))</f>
        <v>#N/A</v>
      </c>
      <c r="M881" s="76" t="e">
        <f t="shared" si="31"/>
        <v>#N/A</v>
      </c>
      <c r="N881" s="78"/>
      <c r="O881" s="85"/>
      <c r="P881" s="86"/>
      <c r="Q881" s="74"/>
      <c r="R881" s="35"/>
      <c r="S881" s="36"/>
      <c r="T881" s="98"/>
      <c r="U881" s="37"/>
      <c r="V881" s="37"/>
      <c r="W881" s="38"/>
      <c r="X881" s="38"/>
      <c r="Y881" s="38"/>
      <c r="Z881" s="35"/>
      <c r="AA881" s="40"/>
      <c r="AB881" s="41"/>
      <c r="AC881" s="42"/>
      <c r="AD881" s="34"/>
      <c r="AE881" s="39"/>
      <c r="AF881" s="39"/>
      <c r="AG881" s="39"/>
      <c r="AH881" s="34"/>
      <c r="AI881" s="39"/>
      <c r="AJ881" s="39"/>
      <c r="AK881" s="43"/>
      <c r="AL881" s="38"/>
      <c r="AM881" s="40"/>
      <c r="AN881" s="40"/>
      <c r="AO881" s="40"/>
      <c r="AP881" s="40"/>
      <c r="AQ881" s="39"/>
      <c r="AR881" s="39"/>
      <c r="AS881" s="39"/>
      <c r="AT881" s="39"/>
      <c r="AU881" s="39"/>
    </row>
    <row r="882" spans="1:47" s="26" customFormat="1" ht="39" customHeight="1" x14ac:dyDescent="0.25">
      <c r="A882" s="65" t="e">
        <f>VLOOKUP(D882,'Active-Bldg List ref'!$A:$E,4,FALSE)</f>
        <v>#N/A</v>
      </c>
      <c r="B882" s="65" t="e">
        <f>VLOOKUP(D882,'Active-Bldg List ref'!$A:$E,5,FALSE)</f>
        <v>#N/A</v>
      </c>
      <c r="C882" s="65" t="e">
        <f>VLOOKUP(D882,'Active-Bldg List ref'!$A:$B,2,FALSE)</f>
        <v>#N/A</v>
      </c>
      <c r="D882" s="65" t="e">
        <f>INDEX('Active-Bldg List ref'!$A:$A,MATCH(R882,'Active-Bldg List ref'!$C:$C,0))</f>
        <v>#N/A</v>
      </c>
      <c r="E882" s="65" t="e">
        <f>INDEX('Equip Group &amp; Type ref'!D:D,MATCH(U882,'Equip Group &amp; Type ref'!E:E,0))</f>
        <v>#N/A</v>
      </c>
      <c r="F882" s="66" t="e">
        <f>INDEX('Equip Group &amp; Type ref'!F:F,MATCH(V882,'Equip Group &amp; Type ref'!G:G,0))</f>
        <v>#N/A</v>
      </c>
      <c r="G882" s="83"/>
      <c r="H882" s="69" t="e">
        <f>INDEX('Equip Group &amp; Type ref'!$F:$H,MATCH(F882,'Equip Group &amp; Type ref'!$F:$F,0),MATCH(A882,'Equip Group &amp; Type ref'!$2:$2,0))</f>
        <v>#N/A</v>
      </c>
      <c r="I882" s="70" t="e">
        <f>VLOOKUP(F882,'Equip Group &amp; Type ref'!F:H,6,FALSE)</f>
        <v>#N/A</v>
      </c>
      <c r="J882" s="71" t="e">
        <f>CONCATENATE(D882,":",VLOOKUP(F882,'Equip Group &amp; Type ref'!F:G,2,FALSE),":",$W882)</f>
        <v>#N/A</v>
      </c>
      <c r="K882" s="84" t="e">
        <f t="shared" si="30"/>
        <v>#N/A</v>
      </c>
      <c r="L882" s="70" t="e">
        <f>INDEX('MFR_List ref'!$A:$A,MATCH($Z882,'MFR_List ref'!$B:$B,0))</f>
        <v>#N/A</v>
      </c>
      <c r="M882" s="76" t="e">
        <f t="shared" si="31"/>
        <v>#N/A</v>
      </c>
      <c r="N882" s="78"/>
      <c r="O882" s="85"/>
      <c r="P882" s="86"/>
      <c r="Q882" s="74"/>
      <c r="R882" s="35"/>
      <c r="S882" s="36"/>
      <c r="T882" s="98"/>
      <c r="U882" s="37"/>
      <c r="V882" s="37"/>
      <c r="W882" s="38"/>
      <c r="X882" s="38"/>
      <c r="Y882" s="38"/>
      <c r="Z882" s="35"/>
      <c r="AA882" s="40"/>
      <c r="AB882" s="41"/>
      <c r="AC882" s="42"/>
      <c r="AD882" s="34"/>
      <c r="AE882" s="39"/>
      <c r="AF882" s="39"/>
      <c r="AG882" s="39"/>
      <c r="AH882" s="34"/>
      <c r="AI882" s="39"/>
      <c r="AJ882" s="39"/>
      <c r="AK882" s="43"/>
      <c r="AL882" s="38"/>
      <c r="AM882" s="40"/>
      <c r="AN882" s="40"/>
      <c r="AO882" s="40"/>
      <c r="AP882" s="40"/>
      <c r="AQ882" s="39"/>
      <c r="AR882" s="39"/>
      <c r="AS882" s="39"/>
      <c r="AT882" s="39"/>
      <c r="AU882" s="39"/>
    </row>
    <row r="883" spans="1:47" s="26" customFormat="1" ht="39" customHeight="1" x14ac:dyDescent="0.25">
      <c r="A883" s="65" t="e">
        <f>VLOOKUP(D883,'Active-Bldg List ref'!$A:$E,4,FALSE)</f>
        <v>#N/A</v>
      </c>
      <c r="B883" s="65" t="e">
        <f>VLOOKUP(D883,'Active-Bldg List ref'!$A:$E,5,FALSE)</f>
        <v>#N/A</v>
      </c>
      <c r="C883" s="65" t="e">
        <f>VLOOKUP(D883,'Active-Bldg List ref'!$A:$B,2,FALSE)</f>
        <v>#N/A</v>
      </c>
      <c r="D883" s="65" t="e">
        <f>INDEX('Active-Bldg List ref'!$A:$A,MATCH(R883,'Active-Bldg List ref'!$C:$C,0))</f>
        <v>#N/A</v>
      </c>
      <c r="E883" s="65" t="e">
        <f>INDEX('Equip Group &amp; Type ref'!D:D,MATCH(U883,'Equip Group &amp; Type ref'!E:E,0))</f>
        <v>#N/A</v>
      </c>
      <c r="F883" s="66" t="e">
        <f>INDEX('Equip Group &amp; Type ref'!F:F,MATCH(V883,'Equip Group &amp; Type ref'!G:G,0))</f>
        <v>#N/A</v>
      </c>
      <c r="G883" s="83"/>
      <c r="H883" s="69" t="e">
        <f>INDEX('Equip Group &amp; Type ref'!$F:$H,MATCH(F883,'Equip Group &amp; Type ref'!$F:$F,0),MATCH(A883,'Equip Group &amp; Type ref'!$2:$2,0))</f>
        <v>#N/A</v>
      </c>
      <c r="I883" s="70" t="e">
        <f>VLOOKUP(F883,'Equip Group &amp; Type ref'!F:H,6,FALSE)</f>
        <v>#N/A</v>
      </c>
      <c r="J883" s="71" t="e">
        <f>CONCATENATE(D883,":",VLOOKUP(F883,'Equip Group &amp; Type ref'!F:G,2,FALSE),":",$W883)</f>
        <v>#N/A</v>
      </c>
      <c r="K883" s="84" t="e">
        <f t="shared" si="30"/>
        <v>#N/A</v>
      </c>
      <c r="L883" s="70" t="e">
        <f>INDEX('MFR_List ref'!$A:$A,MATCH($Z883,'MFR_List ref'!$B:$B,0))</f>
        <v>#N/A</v>
      </c>
      <c r="M883" s="76" t="e">
        <f t="shared" si="31"/>
        <v>#N/A</v>
      </c>
      <c r="N883" s="78"/>
      <c r="O883" s="85"/>
      <c r="P883" s="86"/>
      <c r="Q883" s="74"/>
      <c r="R883" s="35"/>
      <c r="S883" s="36"/>
      <c r="T883" s="98"/>
      <c r="U883" s="37"/>
      <c r="V883" s="37"/>
      <c r="W883" s="38"/>
      <c r="X883" s="38"/>
      <c r="Y883" s="38"/>
      <c r="Z883" s="35"/>
      <c r="AA883" s="40"/>
      <c r="AB883" s="41"/>
      <c r="AC883" s="42"/>
      <c r="AD883" s="34"/>
      <c r="AE883" s="39"/>
      <c r="AF883" s="39"/>
      <c r="AG883" s="39"/>
      <c r="AH883" s="34"/>
      <c r="AI883" s="39"/>
      <c r="AJ883" s="39"/>
      <c r="AK883" s="43"/>
      <c r="AL883" s="38"/>
      <c r="AM883" s="40"/>
      <c r="AN883" s="40"/>
      <c r="AO883" s="40"/>
      <c r="AP883" s="40"/>
      <c r="AQ883" s="39"/>
      <c r="AR883" s="39"/>
      <c r="AS883" s="39"/>
      <c r="AT883" s="39"/>
      <c r="AU883" s="39"/>
    </row>
    <row r="884" spans="1:47" s="26" customFormat="1" ht="39" customHeight="1" x14ac:dyDescent="0.25">
      <c r="A884" s="65" t="e">
        <f>VLOOKUP(D884,'Active-Bldg List ref'!$A:$E,4,FALSE)</f>
        <v>#N/A</v>
      </c>
      <c r="B884" s="65" t="e">
        <f>VLOOKUP(D884,'Active-Bldg List ref'!$A:$E,5,FALSE)</f>
        <v>#N/A</v>
      </c>
      <c r="C884" s="65" t="e">
        <f>VLOOKUP(D884,'Active-Bldg List ref'!$A:$B,2,FALSE)</f>
        <v>#N/A</v>
      </c>
      <c r="D884" s="65" t="e">
        <f>INDEX('Active-Bldg List ref'!$A:$A,MATCH(R884,'Active-Bldg List ref'!$C:$C,0))</f>
        <v>#N/A</v>
      </c>
      <c r="E884" s="65" t="e">
        <f>INDEX('Equip Group &amp; Type ref'!D:D,MATCH(U884,'Equip Group &amp; Type ref'!E:E,0))</f>
        <v>#N/A</v>
      </c>
      <c r="F884" s="66" t="e">
        <f>INDEX('Equip Group &amp; Type ref'!F:F,MATCH(V884,'Equip Group &amp; Type ref'!G:G,0))</f>
        <v>#N/A</v>
      </c>
      <c r="G884" s="83"/>
      <c r="H884" s="69" t="e">
        <f>INDEX('Equip Group &amp; Type ref'!$F:$H,MATCH(F884,'Equip Group &amp; Type ref'!$F:$F,0),MATCH(A884,'Equip Group &amp; Type ref'!$2:$2,0))</f>
        <v>#N/A</v>
      </c>
      <c r="I884" s="70" t="e">
        <f>VLOOKUP(F884,'Equip Group &amp; Type ref'!F:H,6,FALSE)</f>
        <v>#N/A</v>
      </c>
      <c r="J884" s="71" t="e">
        <f>CONCATENATE(D884,":",VLOOKUP(F884,'Equip Group &amp; Type ref'!F:G,2,FALSE),":",$W884)</f>
        <v>#N/A</v>
      </c>
      <c r="K884" s="84" t="e">
        <f t="shared" si="30"/>
        <v>#N/A</v>
      </c>
      <c r="L884" s="70" t="e">
        <f>INDEX('MFR_List ref'!$A:$A,MATCH($Z884,'MFR_List ref'!$B:$B,0))</f>
        <v>#N/A</v>
      </c>
      <c r="M884" s="76" t="e">
        <f t="shared" si="31"/>
        <v>#N/A</v>
      </c>
      <c r="N884" s="78"/>
      <c r="O884" s="85"/>
      <c r="P884" s="86"/>
      <c r="Q884" s="74"/>
      <c r="R884" s="35"/>
      <c r="S884" s="36"/>
      <c r="T884" s="98"/>
      <c r="U884" s="37"/>
      <c r="V884" s="37"/>
      <c r="W884" s="38"/>
      <c r="X884" s="38"/>
      <c r="Y884" s="38"/>
      <c r="Z884" s="35"/>
      <c r="AA884" s="40"/>
      <c r="AB884" s="41"/>
      <c r="AC884" s="42"/>
      <c r="AD884" s="34"/>
      <c r="AE884" s="39"/>
      <c r="AF884" s="39"/>
      <c r="AG884" s="39"/>
      <c r="AH884" s="34"/>
      <c r="AI884" s="39"/>
      <c r="AJ884" s="39"/>
      <c r="AK884" s="43"/>
      <c r="AL884" s="38"/>
      <c r="AM884" s="40"/>
      <c r="AN884" s="40"/>
      <c r="AO884" s="40"/>
      <c r="AP884" s="40"/>
      <c r="AQ884" s="39"/>
      <c r="AR884" s="39"/>
      <c r="AS884" s="39"/>
      <c r="AT884" s="39"/>
      <c r="AU884" s="39"/>
    </row>
    <row r="885" spans="1:47" s="26" customFormat="1" ht="39" customHeight="1" x14ac:dyDescent="0.25">
      <c r="A885" s="65" t="e">
        <f>VLOOKUP(D885,'Active-Bldg List ref'!$A:$E,4,FALSE)</f>
        <v>#N/A</v>
      </c>
      <c r="B885" s="65" t="e">
        <f>VLOOKUP(D885,'Active-Bldg List ref'!$A:$E,5,FALSE)</f>
        <v>#N/A</v>
      </c>
      <c r="C885" s="65" t="e">
        <f>VLOOKUP(D885,'Active-Bldg List ref'!$A:$B,2,FALSE)</f>
        <v>#N/A</v>
      </c>
      <c r="D885" s="65" t="e">
        <f>INDEX('Active-Bldg List ref'!$A:$A,MATCH(R885,'Active-Bldg List ref'!$C:$C,0))</f>
        <v>#N/A</v>
      </c>
      <c r="E885" s="65" t="e">
        <f>INDEX('Equip Group &amp; Type ref'!D:D,MATCH(U885,'Equip Group &amp; Type ref'!E:E,0))</f>
        <v>#N/A</v>
      </c>
      <c r="F885" s="66" t="e">
        <f>INDEX('Equip Group &amp; Type ref'!F:F,MATCH(V885,'Equip Group &amp; Type ref'!G:G,0))</f>
        <v>#N/A</v>
      </c>
      <c r="G885" s="83"/>
      <c r="H885" s="69" t="e">
        <f>INDEX('Equip Group &amp; Type ref'!$F:$H,MATCH(F885,'Equip Group &amp; Type ref'!$F:$F,0),MATCH(A885,'Equip Group &amp; Type ref'!$2:$2,0))</f>
        <v>#N/A</v>
      </c>
      <c r="I885" s="70" t="e">
        <f>VLOOKUP(F885,'Equip Group &amp; Type ref'!F:H,6,FALSE)</f>
        <v>#N/A</v>
      </c>
      <c r="J885" s="71" t="e">
        <f>CONCATENATE(D885,":",VLOOKUP(F885,'Equip Group &amp; Type ref'!F:G,2,FALSE),":",$W885)</f>
        <v>#N/A</v>
      </c>
      <c r="K885" s="84" t="e">
        <f t="shared" si="30"/>
        <v>#N/A</v>
      </c>
      <c r="L885" s="70" t="e">
        <f>INDEX('MFR_List ref'!$A:$A,MATCH($Z885,'MFR_List ref'!$B:$B,0))</f>
        <v>#N/A</v>
      </c>
      <c r="M885" s="76" t="e">
        <f t="shared" si="31"/>
        <v>#N/A</v>
      </c>
      <c r="N885" s="78"/>
      <c r="O885" s="85"/>
      <c r="P885" s="86"/>
      <c r="Q885" s="74"/>
      <c r="R885" s="35"/>
      <c r="S885" s="36"/>
      <c r="T885" s="98"/>
      <c r="U885" s="37"/>
      <c r="V885" s="37"/>
      <c r="W885" s="38"/>
      <c r="X885" s="38"/>
      <c r="Y885" s="38"/>
      <c r="Z885" s="35"/>
      <c r="AA885" s="40"/>
      <c r="AB885" s="41"/>
      <c r="AC885" s="42"/>
      <c r="AD885" s="34"/>
      <c r="AE885" s="39"/>
      <c r="AF885" s="39"/>
      <c r="AG885" s="39"/>
      <c r="AH885" s="34"/>
      <c r="AI885" s="39"/>
      <c r="AJ885" s="39"/>
      <c r="AK885" s="43"/>
      <c r="AL885" s="38"/>
      <c r="AM885" s="40"/>
      <c r="AN885" s="40"/>
      <c r="AO885" s="40"/>
      <c r="AP885" s="40"/>
      <c r="AQ885" s="39"/>
      <c r="AR885" s="39"/>
      <c r="AS885" s="39"/>
      <c r="AT885" s="39"/>
      <c r="AU885" s="39"/>
    </row>
    <row r="886" spans="1:47" s="26" customFormat="1" ht="39" customHeight="1" x14ac:dyDescent="0.25">
      <c r="A886" s="65" t="e">
        <f>VLOOKUP(D886,'Active-Bldg List ref'!$A:$E,4,FALSE)</f>
        <v>#N/A</v>
      </c>
      <c r="B886" s="65" t="e">
        <f>VLOOKUP(D886,'Active-Bldg List ref'!$A:$E,5,FALSE)</f>
        <v>#N/A</v>
      </c>
      <c r="C886" s="65" t="e">
        <f>VLOOKUP(D886,'Active-Bldg List ref'!$A:$B,2,FALSE)</f>
        <v>#N/A</v>
      </c>
      <c r="D886" s="65" t="e">
        <f>INDEX('Active-Bldg List ref'!$A:$A,MATCH(R886,'Active-Bldg List ref'!$C:$C,0))</f>
        <v>#N/A</v>
      </c>
      <c r="E886" s="65" t="e">
        <f>INDEX('Equip Group &amp; Type ref'!D:D,MATCH(U886,'Equip Group &amp; Type ref'!E:E,0))</f>
        <v>#N/A</v>
      </c>
      <c r="F886" s="66" t="e">
        <f>INDEX('Equip Group &amp; Type ref'!F:F,MATCH(V886,'Equip Group &amp; Type ref'!G:G,0))</f>
        <v>#N/A</v>
      </c>
      <c r="G886" s="83"/>
      <c r="H886" s="69" t="e">
        <f>INDEX('Equip Group &amp; Type ref'!$F:$H,MATCH(F886,'Equip Group &amp; Type ref'!$F:$F,0),MATCH(A886,'Equip Group &amp; Type ref'!$2:$2,0))</f>
        <v>#N/A</v>
      </c>
      <c r="I886" s="70" t="e">
        <f>VLOOKUP(F886,'Equip Group &amp; Type ref'!F:H,6,FALSE)</f>
        <v>#N/A</v>
      </c>
      <c r="J886" s="71" t="e">
        <f>CONCATENATE(D886,":",VLOOKUP(F886,'Equip Group &amp; Type ref'!F:G,2,FALSE),":",$W886)</f>
        <v>#N/A</v>
      </c>
      <c r="K886" s="84" t="e">
        <f t="shared" si="30"/>
        <v>#N/A</v>
      </c>
      <c r="L886" s="70" t="e">
        <f>INDEX('MFR_List ref'!$A:$A,MATCH($Z886,'MFR_List ref'!$B:$B,0))</f>
        <v>#N/A</v>
      </c>
      <c r="M886" s="76" t="e">
        <f t="shared" si="31"/>
        <v>#N/A</v>
      </c>
      <c r="N886" s="78"/>
      <c r="O886" s="85"/>
      <c r="P886" s="86"/>
      <c r="Q886" s="74"/>
      <c r="R886" s="35"/>
      <c r="S886" s="36"/>
      <c r="T886" s="98"/>
      <c r="U886" s="37"/>
      <c r="V886" s="37"/>
      <c r="W886" s="38"/>
      <c r="X886" s="38"/>
      <c r="Y886" s="38"/>
      <c r="Z886" s="35"/>
      <c r="AA886" s="40"/>
      <c r="AB886" s="41"/>
      <c r="AC886" s="42"/>
      <c r="AD886" s="34"/>
      <c r="AE886" s="39"/>
      <c r="AF886" s="39"/>
      <c r="AG886" s="39"/>
      <c r="AH886" s="34"/>
      <c r="AI886" s="39"/>
      <c r="AJ886" s="39"/>
      <c r="AK886" s="43"/>
      <c r="AL886" s="38"/>
      <c r="AM886" s="40"/>
      <c r="AN886" s="40"/>
      <c r="AO886" s="40"/>
      <c r="AP886" s="40"/>
      <c r="AQ886" s="39"/>
      <c r="AR886" s="39"/>
      <c r="AS886" s="39"/>
      <c r="AT886" s="39"/>
      <c r="AU886" s="39"/>
    </row>
    <row r="887" spans="1:47" s="26" customFormat="1" ht="39" customHeight="1" x14ac:dyDescent="0.25">
      <c r="A887" s="65" t="e">
        <f>VLOOKUP(D887,'Active-Bldg List ref'!$A:$E,4,FALSE)</f>
        <v>#N/A</v>
      </c>
      <c r="B887" s="65" t="e">
        <f>VLOOKUP(D887,'Active-Bldg List ref'!$A:$E,5,FALSE)</f>
        <v>#N/A</v>
      </c>
      <c r="C887" s="65" t="e">
        <f>VLOOKUP(D887,'Active-Bldg List ref'!$A:$B,2,FALSE)</f>
        <v>#N/A</v>
      </c>
      <c r="D887" s="65" t="e">
        <f>INDEX('Active-Bldg List ref'!$A:$A,MATCH(R887,'Active-Bldg List ref'!$C:$C,0))</f>
        <v>#N/A</v>
      </c>
      <c r="E887" s="65" t="e">
        <f>INDEX('Equip Group &amp; Type ref'!D:D,MATCH(U887,'Equip Group &amp; Type ref'!E:E,0))</f>
        <v>#N/A</v>
      </c>
      <c r="F887" s="66" t="e">
        <f>INDEX('Equip Group &amp; Type ref'!F:F,MATCH(V887,'Equip Group &amp; Type ref'!G:G,0))</f>
        <v>#N/A</v>
      </c>
      <c r="G887" s="83"/>
      <c r="H887" s="69" t="e">
        <f>INDEX('Equip Group &amp; Type ref'!$F:$H,MATCH(F887,'Equip Group &amp; Type ref'!$F:$F,0),MATCH(A887,'Equip Group &amp; Type ref'!$2:$2,0))</f>
        <v>#N/A</v>
      </c>
      <c r="I887" s="70" t="e">
        <f>VLOOKUP(F887,'Equip Group &amp; Type ref'!F:H,6,FALSE)</f>
        <v>#N/A</v>
      </c>
      <c r="J887" s="71" t="e">
        <f>CONCATENATE(D887,":",VLOOKUP(F887,'Equip Group &amp; Type ref'!F:G,2,FALSE),":",$W887)</f>
        <v>#N/A</v>
      </c>
      <c r="K887" s="84" t="e">
        <f t="shared" si="30"/>
        <v>#N/A</v>
      </c>
      <c r="L887" s="70" t="e">
        <f>INDEX('MFR_List ref'!$A:$A,MATCH($Z887,'MFR_List ref'!$B:$B,0))</f>
        <v>#N/A</v>
      </c>
      <c r="M887" s="76" t="e">
        <f t="shared" si="31"/>
        <v>#N/A</v>
      </c>
      <c r="N887" s="78"/>
      <c r="O887" s="85"/>
      <c r="P887" s="86"/>
      <c r="Q887" s="74"/>
      <c r="R887" s="35"/>
      <c r="S887" s="36"/>
      <c r="T887" s="98"/>
      <c r="U887" s="37"/>
      <c r="V887" s="37"/>
      <c r="W887" s="38"/>
      <c r="X887" s="38"/>
      <c r="Y887" s="38"/>
      <c r="Z887" s="35"/>
      <c r="AA887" s="40"/>
      <c r="AB887" s="41"/>
      <c r="AC887" s="42"/>
      <c r="AD887" s="34"/>
      <c r="AE887" s="39"/>
      <c r="AF887" s="39"/>
      <c r="AG887" s="39"/>
      <c r="AH887" s="34"/>
      <c r="AI887" s="39"/>
      <c r="AJ887" s="39"/>
      <c r="AK887" s="43"/>
      <c r="AL887" s="38"/>
      <c r="AM887" s="40"/>
      <c r="AN887" s="40"/>
      <c r="AO887" s="40"/>
      <c r="AP887" s="40"/>
      <c r="AQ887" s="39"/>
      <c r="AR887" s="39"/>
      <c r="AS887" s="39"/>
      <c r="AT887" s="39"/>
      <c r="AU887" s="39"/>
    </row>
    <row r="888" spans="1:47" s="26" customFormat="1" ht="39" customHeight="1" x14ac:dyDescent="0.25">
      <c r="A888" s="65" t="e">
        <f>VLOOKUP(D888,'Active-Bldg List ref'!$A:$E,4,FALSE)</f>
        <v>#N/A</v>
      </c>
      <c r="B888" s="65" t="e">
        <f>VLOOKUP(D888,'Active-Bldg List ref'!$A:$E,5,FALSE)</f>
        <v>#N/A</v>
      </c>
      <c r="C888" s="65" t="e">
        <f>VLOOKUP(D888,'Active-Bldg List ref'!$A:$B,2,FALSE)</f>
        <v>#N/A</v>
      </c>
      <c r="D888" s="65" t="e">
        <f>INDEX('Active-Bldg List ref'!$A:$A,MATCH(R888,'Active-Bldg List ref'!$C:$C,0))</f>
        <v>#N/A</v>
      </c>
      <c r="E888" s="65" t="e">
        <f>INDEX('Equip Group &amp; Type ref'!D:D,MATCH(U888,'Equip Group &amp; Type ref'!E:E,0))</f>
        <v>#N/A</v>
      </c>
      <c r="F888" s="66" t="e">
        <f>INDEX('Equip Group &amp; Type ref'!F:F,MATCH(V888,'Equip Group &amp; Type ref'!G:G,0))</f>
        <v>#N/A</v>
      </c>
      <c r="G888" s="83"/>
      <c r="H888" s="69" t="e">
        <f>INDEX('Equip Group &amp; Type ref'!$F:$H,MATCH(F888,'Equip Group &amp; Type ref'!$F:$F,0),MATCH(A888,'Equip Group &amp; Type ref'!$2:$2,0))</f>
        <v>#N/A</v>
      </c>
      <c r="I888" s="70" t="e">
        <f>VLOOKUP(F888,'Equip Group &amp; Type ref'!F:H,6,FALSE)</f>
        <v>#N/A</v>
      </c>
      <c r="J888" s="71" t="e">
        <f>CONCATENATE(D888,":",VLOOKUP(F888,'Equip Group &amp; Type ref'!F:G,2,FALSE),":",$W888)</f>
        <v>#N/A</v>
      </c>
      <c r="K888" s="84" t="e">
        <f t="shared" si="30"/>
        <v>#N/A</v>
      </c>
      <c r="L888" s="70" t="e">
        <f>INDEX('MFR_List ref'!$A:$A,MATCH($Z888,'MFR_List ref'!$B:$B,0))</f>
        <v>#N/A</v>
      </c>
      <c r="M888" s="76" t="e">
        <f t="shared" si="31"/>
        <v>#N/A</v>
      </c>
      <c r="N888" s="78"/>
      <c r="O888" s="85"/>
      <c r="P888" s="86"/>
      <c r="Q888" s="74"/>
      <c r="R888" s="35"/>
      <c r="S888" s="36"/>
      <c r="T888" s="98"/>
      <c r="U888" s="37"/>
      <c r="V888" s="37"/>
      <c r="W888" s="38"/>
      <c r="X888" s="38"/>
      <c r="Y888" s="38"/>
      <c r="Z888" s="35"/>
      <c r="AA888" s="40"/>
      <c r="AB888" s="41"/>
      <c r="AC888" s="42"/>
      <c r="AD888" s="34"/>
      <c r="AE888" s="39"/>
      <c r="AF888" s="39"/>
      <c r="AG888" s="39"/>
      <c r="AH888" s="34"/>
      <c r="AI888" s="39"/>
      <c r="AJ888" s="39"/>
      <c r="AK888" s="43"/>
      <c r="AL888" s="38"/>
      <c r="AM888" s="40"/>
      <c r="AN888" s="40"/>
      <c r="AO888" s="40"/>
      <c r="AP888" s="40"/>
      <c r="AQ888" s="39"/>
      <c r="AR888" s="39"/>
      <c r="AS888" s="39"/>
      <c r="AT888" s="39"/>
      <c r="AU888" s="39"/>
    </row>
    <row r="889" spans="1:47" s="26" customFormat="1" ht="39" customHeight="1" x14ac:dyDescent="0.25">
      <c r="A889" s="65" t="e">
        <f>VLOOKUP(D889,'Active-Bldg List ref'!$A:$E,4,FALSE)</f>
        <v>#N/A</v>
      </c>
      <c r="B889" s="65" t="e">
        <f>VLOOKUP(D889,'Active-Bldg List ref'!$A:$E,5,FALSE)</f>
        <v>#N/A</v>
      </c>
      <c r="C889" s="65" t="e">
        <f>VLOOKUP(D889,'Active-Bldg List ref'!$A:$B,2,FALSE)</f>
        <v>#N/A</v>
      </c>
      <c r="D889" s="65" t="e">
        <f>INDEX('Active-Bldg List ref'!$A:$A,MATCH(R889,'Active-Bldg List ref'!$C:$C,0))</f>
        <v>#N/A</v>
      </c>
      <c r="E889" s="65" t="e">
        <f>INDEX('Equip Group &amp; Type ref'!D:D,MATCH(U889,'Equip Group &amp; Type ref'!E:E,0))</f>
        <v>#N/A</v>
      </c>
      <c r="F889" s="66" t="e">
        <f>INDEX('Equip Group &amp; Type ref'!F:F,MATCH(V889,'Equip Group &amp; Type ref'!G:G,0))</f>
        <v>#N/A</v>
      </c>
      <c r="G889" s="83"/>
      <c r="H889" s="69" t="e">
        <f>INDEX('Equip Group &amp; Type ref'!$F:$H,MATCH(F889,'Equip Group &amp; Type ref'!$F:$F,0),MATCH(A889,'Equip Group &amp; Type ref'!$2:$2,0))</f>
        <v>#N/A</v>
      </c>
      <c r="I889" s="70" t="e">
        <f>VLOOKUP(F889,'Equip Group &amp; Type ref'!F:H,6,FALSE)</f>
        <v>#N/A</v>
      </c>
      <c r="J889" s="71" t="e">
        <f>CONCATENATE(D889,":",VLOOKUP(F889,'Equip Group &amp; Type ref'!F:G,2,FALSE),":",$W889)</f>
        <v>#N/A</v>
      </c>
      <c r="K889" s="84" t="e">
        <f t="shared" si="30"/>
        <v>#N/A</v>
      </c>
      <c r="L889" s="70" t="e">
        <f>INDEX('MFR_List ref'!$A:$A,MATCH($Z889,'MFR_List ref'!$B:$B,0))</f>
        <v>#N/A</v>
      </c>
      <c r="M889" s="76" t="e">
        <f t="shared" si="31"/>
        <v>#N/A</v>
      </c>
      <c r="N889" s="78"/>
      <c r="O889" s="85"/>
      <c r="P889" s="86"/>
      <c r="Q889" s="74"/>
      <c r="R889" s="35"/>
      <c r="S889" s="36"/>
      <c r="T889" s="98"/>
      <c r="U889" s="37"/>
      <c r="V889" s="37"/>
      <c r="W889" s="38"/>
      <c r="X889" s="38"/>
      <c r="Y889" s="38"/>
      <c r="Z889" s="35"/>
      <c r="AA889" s="40"/>
      <c r="AB889" s="41"/>
      <c r="AC889" s="42"/>
      <c r="AD889" s="34"/>
      <c r="AE889" s="39"/>
      <c r="AF889" s="39"/>
      <c r="AG889" s="39"/>
      <c r="AH889" s="34"/>
      <c r="AI889" s="39"/>
      <c r="AJ889" s="39"/>
      <c r="AK889" s="43"/>
      <c r="AL889" s="38"/>
      <c r="AM889" s="40"/>
      <c r="AN889" s="40"/>
      <c r="AO889" s="40"/>
      <c r="AP889" s="40"/>
      <c r="AQ889" s="39"/>
      <c r="AR889" s="39"/>
      <c r="AS889" s="39"/>
      <c r="AT889" s="39"/>
      <c r="AU889" s="39"/>
    </row>
    <row r="890" spans="1:47" s="26" customFormat="1" ht="39" customHeight="1" x14ac:dyDescent="0.25">
      <c r="A890" s="65" t="e">
        <f>VLOOKUP(D890,'Active-Bldg List ref'!$A:$E,4,FALSE)</f>
        <v>#N/A</v>
      </c>
      <c r="B890" s="65" t="e">
        <f>VLOOKUP(D890,'Active-Bldg List ref'!$A:$E,5,FALSE)</f>
        <v>#N/A</v>
      </c>
      <c r="C890" s="65" t="e">
        <f>VLOOKUP(D890,'Active-Bldg List ref'!$A:$B,2,FALSE)</f>
        <v>#N/A</v>
      </c>
      <c r="D890" s="65" t="e">
        <f>INDEX('Active-Bldg List ref'!$A:$A,MATCH(R890,'Active-Bldg List ref'!$C:$C,0))</f>
        <v>#N/A</v>
      </c>
      <c r="E890" s="65" t="e">
        <f>INDEX('Equip Group &amp; Type ref'!D:D,MATCH(U890,'Equip Group &amp; Type ref'!E:E,0))</f>
        <v>#N/A</v>
      </c>
      <c r="F890" s="66" t="e">
        <f>INDEX('Equip Group &amp; Type ref'!F:F,MATCH(V890,'Equip Group &amp; Type ref'!G:G,0))</f>
        <v>#N/A</v>
      </c>
      <c r="G890" s="83"/>
      <c r="H890" s="69" t="e">
        <f>INDEX('Equip Group &amp; Type ref'!$F:$H,MATCH(F890,'Equip Group &amp; Type ref'!$F:$F,0),MATCH(A890,'Equip Group &amp; Type ref'!$2:$2,0))</f>
        <v>#N/A</v>
      </c>
      <c r="I890" s="70" t="e">
        <f>VLOOKUP(F890,'Equip Group &amp; Type ref'!F:H,6,FALSE)</f>
        <v>#N/A</v>
      </c>
      <c r="J890" s="71" t="e">
        <f>CONCATENATE(D890,":",VLOOKUP(F890,'Equip Group &amp; Type ref'!F:G,2,FALSE),":",$W890)</f>
        <v>#N/A</v>
      </c>
      <c r="K890" s="84" t="e">
        <f t="shared" si="30"/>
        <v>#N/A</v>
      </c>
      <c r="L890" s="70" t="e">
        <f>INDEX('MFR_List ref'!$A:$A,MATCH($Z890,'MFR_List ref'!$B:$B,0))</f>
        <v>#N/A</v>
      </c>
      <c r="M890" s="76" t="e">
        <f t="shared" si="31"/>
        <v>#N/A</v>
      </c>
      <c r="N890" s="78"/>
      <c r="O890" s="85"/>
      <c r="P890" s="86"/>
      <c r="Q890" s="74"/>
      <c r="R890" s="35"/>
      <c r="S890" s="36"/>
      <c r="T890" s="98"/>
      <c r="U890" s="37"/>
      <c r="V890" s="37"/>
      <c r="W890" s="38"/>
      <c r="X890" s="38"/>
      <c r="Y890" s="38"/>
      <c r="Z890" s="35"/>
      <c r="AA890" s="40"/>
      <c r="AB890" s="41"/>
      <c r="AC890" s="42"/>
      <c r="AD890" s="34"/>
      <c r="AE890" s="39"/>
      <c r="AF890" s="39"/>
      <c r="AG890" s="39"/>
      <c r="AH890" s="34"/>
      <c r="AI890" s="39"/>
      <c r="AJ890" s="39"/>
      <c r="AK890" s="43"/>
      <c r="AL890" s="38"/>
      <c r="AM890" s="40"/>
      <c r="AN890" s="40"/>
      <c r="AO890" s="40"/>
      <c r="AP890" s="40"/>
      <c r="AQ890" s="39"/>
      <c r="AR890" s="39"/>
      <c r="AS890" s="39"/>
      <c r="AT890" s="39"/>
      <c r="AU890" s="39"/>
    </row>
    <row r="891" spans="1:47" s="26" customFormat="1" ht="39" customHeight="1" x14ac:dyDescent="0.25">
      <c r="A891" s="65" t="e">
        <f>VLOOKUP(D891,'Active-Bldg List ref'!$A:$E,4,FALSE)</f>
        <v>#N/A</v>
      </c>
      <c r="B891" s="65" t="e">
        <f>VLOOKUP(D891,'Active-Bldg List ref'!$A:$E,5,FALSE)</f>
        <v>#N/A</v>
      </c>
      <c r="C891" s="65" t="e">
        <f>VLOOKUP(D891,'Active-Bldg List ref'!$A:$B,2,FALSE)</f>
        <v>#N/A</v>
      </c>
      <c r="D891" s="65" t="e">
        <f>INDEX('Active-Bldg List ref'!$A:$A,MATCH(R891,'Active-Bldg List ref'!$C:$C,0))</f>
        <v>#N/A</v>
      </c>
      <c r="E891" s="65" t="e">
        <f>INDEX('Equip Group &amp; Type ref'!D:D,MATCH(U891,'Equip Group &amp; Type ref'!E:E,0))</f>
        <v>#N/A</v>
      </c>
      <c r="F891" s="66" t="e">
        <f>INDEX('Equip Group &amp; Type ref'!F:F,MATCH(V891,'Equip Group &amp; Type ref'!G:G,0))</f>
        <v>#N/A</v>
      </c>
      <c r="G891" s="83"/>
      <c r="H891" s="69" t="e">
        <f>INDEX('Equip Group &amp; Type ref'!$F:$H,MATCH(F891,'Equip Group &amp; Type ref'!$F:$F,0),MATCH(A891,'Equip Group &amp; Type ref'!$2:$2,0))</f>
        <v>#N/A</v>
      </c>
      <c r="I891" s="70" t="e">
        <f>VLOOKUP(F891,'Equip Group &amp; Type ref'!F:H,6,FALSE)</f>
        <v>#N/A</v>
      </c>
      <c r="J891" s="71" t="e">
        <f>CONCATENATE(D891,":",VLOOKUP(F891,'Equip Group &amp; Type ref'!F:G,2,FALSE),":",$W891)</f>
        <v>#N/A</v>
      </c>
      <c r="K891" s="84" t="e">
        <f t="shared" si="30"/>
        <v>#N/A</v>
      </c>
      <c r="L891" s="70" t="e">
        <f>INDEX('MFR_List ref'!$A:$A,MATCH($Z891,'MFR_List ref'!$B:$B,0))</f>
        <v>#N/A</v>
      </c>
      <c r="M891" s="76" t="e">
        <f t="shared" si="31"/>
        <v>#N/A</v>
      </c>
      <c r="N891" s="78"/>
      <c r="O891" s="85"/>
      <c r="P891" s="86"/>
      <c r="Q891" s="74"/>
      <c r="R891" s="35"/>
      <c r="S891" s="36"/>
      <c r="T891" s="98"/>
      <c r="U891" s="37"/>
      <c r="V891" s="37"/>
      <c r="W891" s="38"/>
      <c r="X891" s="38"/>
      <c r="Y891" s="38"/>
      <c r="Z891" s="35"/>
      <c r="AA891" s="40"/>
      <c r="AB891" s="41"/>
      <c r="AC891" s="42"/>
      <c r="AD891" s="34"/>
      <c r="AE891" s="39"/>
      <c r="AF891" s="39"/>
      <c r="AG891" s="39"/>
      <c r="AH891" s="34"/>
      <c r="AI891" s="39"/>
      <c r="AJ891" s="39"/>
      <c r="AK891" s="43"/>
      <c r="AL891" s="38"/>
      <c r="AM891" s="40"/>
      <c r="AN891" s="40"/>
      <c r="AO891" s="40"/>
      <c r="AP891" s="40"/>
      <c r="AQ891" s="39"/>
      <c r="AR891" s="39"/>
      <c r="AS891" s="39"/>
      <c r="AT891" s="39"/>
      <c r="AU891" s="39"/>
    </row>
    <row r="892" spans="1:47" s="26" customFormat="1" ht="39" customHeight="1" x14ac:dyDescent="0.25">
      <c r="A892" s="65" t="e">
        <f>VLOOKUP(D892,'Active-Bldg List ref'!$A:$E,4,FALSE)</f>
        <v>#N/A</v>
      </c>
      <c r="B892" s="65" t="e">
        <f>VLOOKUP(D892,'Active-Bldg List ref'!$A:$E,5,FALSE)</f>
        <v>#N/A</v>
      </c>
      <c r="C892" s="65" t="e">
        <f>VLOOKUP(D892,'Active-Bldg List ref'!$A:$B,2,FALSE)</f>
        <v>#N/A</v>
      </c>
      <c r="D892" s="65" t="e">
        <f>INDEX('Active-Bldg List ref'!$A:$A,MATCH(R892,'Active-Bldg List ref'!$C:$C,0))</f>
        <v>#N/A</v>
      </c>
      <c r="E892" s="65" t="e">
        <f>INDEX('Equip Group &amp; Type ref'!D:D,MATCH(U892,'Equip Group &amp; Type ref'!E:E,0))</f>
        <v>#N/A</v>
      </c>
      <c r="F892" s="66" t="e">
        <f>INDEX('Equip Group &amp; Type ref'!F:F,MATCH(V892,'Equip Group &amp; Type ref'!G:G,0))</f>
        <v>#N/A</v>
      </c>
      <c r="G892" s="83"/>
      <c r="H892" s="69" t="e">
        <f>INDEX('Equip Group &amp; Type ref'!$F:$H,MATCH(F892,'Equip Group &amp; Type ref'!$F:$F,0),MATCH(A892,'Equip Group &amp; Type ref'!$2:$2,0))</f>
        <v>#N/A</v>
      </c>
      <c r="I892" s="70" t="e">
        <f>VLOOKUP(F892,'Equip Group &amp; Type ref'!F:H,6,FALSE)</f>
        <v>#N/A</v>
      </c>
      <c r="J892" s="71" t="e">
        <f>CONCATENATE(D892,":",VLOOKUP(F892,'Equip Group &amp; Type ref'!F:G,2,FALSE),":",$W892)</f>
        <v>#N/A</v>
      </c>
      <c r="K892" s="84" t="e">
        <f t="shared" si="30"/>
        <v>#N/A</v>
      </c>
      <c r="L892" s="70" t="e">
        <f>INDEX('MFR_List ref'!$A:$A,MATCH($Z892,'MFR_List ref'!$B:$B,0))</f>
        <v>#N/A</v>
      </c>
      <c r="M892" s="76" t="e">
        <f t="shared" si="31"/>
        <v>#N/A</v>
      </c>
      <c r="N892" s="78"/>
      <c r="O892" s="85"/>
      <c r="P892" s="86"/>
      <c r="Q892" s="74"/>
      <c r="R892" s="35"/>
      <c r="S892" s="36"/>
      <c r="T892" s="98"/>
      <c r="U892" s="37"/>
      <c r="V892" s="37"/>
      <c r="W892" s="38"/>
      <c r="X892" s="38"/>
      <c r="Y892" s="38"/>
      <c r="Z892" s="35"/>
      <c r="AA892" s="40"/>
      <c r="AB892" s="41"/>
      <c r="AC892" s="42"/>
      <c r="AD892" s="34"/>
      <c r="AE892" s="39"/>
      <c r="AF892" s="39"/>
      <c r="AG892" s="39"/>
      <c r="AH892" s="34"/>
      <c r="AI892" s="39"/>
      <c r="AJ892" s="39"/>
      <c r="AK892" s="43"/>
      <c r="AL892" s="38"/>
      <c r="AM892" s="40"/>
      <c r="AN892" s="40"/>
      <c r="AO892" s="40"/>
      <c r="AP892" s="40"/>
      <c r="AQ892" s="39"/>
      <c r="AR892" s="39"/>
      <c r="AS892" s="39"/>
      <c r="AT892" s="39"/>
      <c r="AU892" s="39"/>
    </row>
    <row r="893" spans="1:47" s="26" customFormat="1" ht="39" customHeight="1" x14ac:dyDescent="0.25">
      <c r="A893" s="65" t="e">
        <f>VLOOKUP(D893,'Active-Bldg List ref'!$A:$E,4,FALSE)</f>
        <v>#N/A</v>
      </c>
      <c r="B893" s="65" t="e">
        <f>VLOOKUP(D893,'Active-Bldg List ref'!$A:$E,5,FALSE)</f>
        <v>#N/A</v>
      </c>
      <c r="C893" s="65" t="e">
        <f>VLOOKUP(D893,'Active-Bldg List ref'!$A:$B,2,FALSE)</f>
        <v>#N/A</v>
      </c>
      <c r="D893" s="65" t="e">
        <f>INDEX('Active-Bldg List ref'!$A:$A,MATCH(R893,'Active-Bldg List ref'!$C:$C,0))</f>
        <v>#N/A</v>
      </c>
      <c r="E893" s="65" t="e">
        <f>INDEX('Equip Group &amp; Type ref'!D:D,MATCH(U893,'Equip Group &amp; Type ref'!E:E,0))</f>
        <v>#N/A</v>
      </c>
      <c r="F893" s="66" t="e">
        <f>INDEX('Equip Group &amp; Type ref'!F:F,MATCH(V893,'Equip Group &amp; Type ref'!G:G,0))</f>
        <v>#N/A</v>
      </c>
      <c r="G893" s="83"/>
      <c r="H893" s="69" t="e">
        <f>INDEX('Equip Group &amp; Type ref'!$F:$H,MATCH(F893,'Equip Group &amp; Type ref'!$F:$F,0),MATCH(A893,'Equip Group &amp; Type ref'!$2:$2,0))</f>
        <v>#N/A</v>
      </c>
      <c r="I893" s="70" t="e">
        <f>VLOOKUP(F893,'Equip Group &amp; Type ref'!F:H,6,FALSE)</f>
        <v>#N/A</v>
      </c>
      <c r="J893" s="71" t="e">
        <f>CONCATENATE(D893,":",VLOOKUP(F893,'Equip Group &amp; Type ref'!F:G,2,FALSE),":",$W893)</f>
        <v>#N/A</v>
      </c>
      <c r="K893" s="84" t="e">
        <f t="shared" si="30"/>
        <v>#N/A</v>
      </c>
      <c r="L893" s="70" t="e">
        <f>INDEX('MFR_List ref'!$A:$A,MATCH($Z893,'MFR_List ref'!$B:$B,0))</f>
        <v>#N/A</v>
      </c>
      <c r="M893" s="76" t="e">
        <f t="shared" si="31"/>
        <v>#N/A</v>
      </c>
      <c r="N893" s="78"/>
      <c r="O893" s="85"/>
      <c r="P893" s="86"/>
      <c r="Q893" s="74"/>
      <c r="R893" s="35"/>
      <c r="S893" s="36"/>
      <c r="T893" s="98"/>
      <c r="U893" s="37"/>
      <c r="V893" s="37"/>
      <c r="W893" s="38"/>
      <c r="X893" s="38"/>
      <c r="Y893" s="38"/>
      <c r="Z893" s="35"/>
      <c r="AA893" s="40"/>
      <c r="AB893" s="41"/>
      <c r="AC893" s="42"/>
      <c r="AD893" s="34"/>
      <c r="AE893" s="39"/>
      <c r="AF893" s="39"/>
      <c r="AG893" s="39"/>
      <c r="AH893" s="34"/>
      <c r="AI893" s="39"/>
      <c r="AJ893" s="39"/>
      <c r="AK893" s="43"/>
      <c r="AL893" s="38"/>
      <c r="AM893" s="40"/>
      <c r="AN893" s="40"/>
      <c r="AO893" s="40"/>
      <c r="AP893" s="40"/>
      <c r="AQ893" s="39"/>
      <c r="AR893" s="39"/>
      <c r="AS893" s="39"/>
      <c r="AT893" s="39"/>
      <c r="AU893" s="39"/>
    </row>
    <row r="894" spans="1:47" s="26" customFormat="1" ht="39" customHeight="1" x14ac:dyDescent="0.25">
      <c r="A894" s="65" t="e">
        <f>VLOOKUP(D894,'Active-Bldg List ref'!$A:$E,4,FALSE)</f>
        <v>#N/A</v>
      </c>
      <c r="B894" s="65" t="e">
        <f>VLOOKUP(D894,'Active-Bldg List ref'!$A:$E,5,FALSE)</f>
        <v>#N/A</v>
      </c>
      <c r="C894" s="65" t="e">
        <f>VLOOKUP(D894,'Active-Bldg List ref'!$A:$B,2,FALSE)</f>
        <v>#N/A</v>
      </c>
      <c r="D894" s="65" t="e">
        <f>INDEX('Active-Bldg List ref'!$A:$A,MATCH(R894,'Active-Bldg List ref'!$C:$C,0))</f>
        <v>#N/A</v>
      </c>
      <c r="E894" s="65" t="e">
        <f>INDEX('Equip Group &amp; Type ref'!D:D,MATCH(U894,'Equip Group &amp; Type ref'!E:E,0))</f>
        <v>#N/A</v>
      </c>
      <c r="F894" s="66" t="e">
        <f>INDEX('Equip Group &amp; Type ref'!F:F,MATCH(V894,'Equip Group &amp; Type ref'!G:G,0))</f>
        <v>#N/A</v>
      </c>
      <c r="G894" s="83"/>
      <c r="H894" s="69" t="e">
        <f>INDEX('Equip Group &amp; Type ref'!$F:$H,MATCH(F894,'Equip Group &amp; Type ref'!$F:$F,0),MATCH(A894,'Equip Group &amp; Type ref'!$2:$2,0))</f>
        <v>#N/A</v>
      </c>
      <c r="I894" s="70" t="e">
        <f>VLOOKUP(F894,'Equip Group &amp; Type ref'!F:H,6,FALSE)</f>
        <v>#N/A</v>
      </c>
      <c r="J894" s="71" t="e">
        <f>CONCATENATE(D894,":",VLOOKUP(F894,'Equip Group &amp; Type ref'!F:G,2,FALSE),":",$W894)</f>
        <v>#N/A</v>
      </c>
      <c r="K894" s="84" t="e">
        <f t="shared" si="30"/>
        <v>#N/A</v>
      </c>
      <c r="L894" s="70" t="e">
        <f>INDEX('MFR_List ref'!$A:$A,MATCH($Z894,'MFR_List ref'!$B:$B,0))</f>
        <v>#N/A</v>
      </c>
      <c r="M894" s="76" t="e">
        <f t="shared" si="31"/>
        <v>#N/A</v>
      </c>
      <c r="N894" s="78"/>
      <c r="O894" s="85"/>
      <c r="P894" s="86"/>
      <c r="Q894" s="74"/>
      <c r="R894" s="35"/>
      <c r="S894" s="36"/>
      <c r="T894" s="98"/>
      <c r="U894" s="37"/>
      <c r="V894" s="37"/>
      <c r="W894" s="38"/>
      <c r="X894" s="38"/>
      <c r="Y894" s="38"/>
      <c r="Z894" s="35"/>
      <c r="AA894" s="40"/>
      <c r="AB894" s="41"/>
      <c r="AC894" s="42"/>
      <c r="AD894" s="34"/>
      <c r="AE894" s="39"/>
      <c r="AF894" s="39"/>
      <c r="AG894" s="39"/>
      <c r="AH894" s="34"/>
      <c r="AI894" s="39"/>
      <c r="AJ894" s="39"/>
      <c r="AK894" s="43"/>
      <c r="AL894" s="38"/>
      <c r="AM894" s="40"/>
      <c r="AN894" s="40"/>
      <c r="AO894" s="40"/>
      <c r="AP894" s="40"/>
      <c r="AQ894" s="39"/>
      <c r="AR894" s="39"/>
      <c r="AS894" s="39"/>
      <c r="AT894" s="39"/>
      <c r="AU894" s="39"/>
    </row>
    <row r="895" spans="1:47" s="26" customFormat="1" ht="39" customHeight="1" x14ac:dyDescent="0.25">
      <c r="A895" s="65" t="e">
        <f>VLOOKUP(D895,'Active-Bldg List ref'!$A:$E,4,FALSE)</f>
        <v>#N/A</v>
      </c>
      <c r="B895" s="65" t="e">
        <f>VLOOKUP(D895,'Active-Bldg List ref'!$A:$E,5,FALSE)</f>
        <v>#N/A</v>
      </c>
      <c r="C895" s="65" t="e">
        <f>VLOOKUP(D895,'Active-Bldg List ref'!$A:$B,2,FALSE)</f>
        <v>#N/A</v>
      </c>
      <c r="D895" s="65" t="e">
        <f>INDEX('Active-Bldg List ref'!$A:$A,MATCH(R895,'Active-Bldg List ref'!$C:$C,0))</f>
        <v>#N/A</v>
      </c>
      <c r="E895" s="65" t="e">
        <f>INDEX('Equip Group &amp; Type ref'!D:D,MATCH(U895,'Equip Group &amp; Type ref'!E:E,0))</f>
        <v>#N/A</v>
      </c>
      <c r="F895" s="66" t="e">
        <f>INDEX('Equip Group &amp; Type ref'!F:F,MATCH(V895,'Equip Group &amp; Type ref'!G:G,0))</f>
        <v>#N/A</v>
      </c>
      <c r="G895" s="83"/>
      <c r="H895" s="69" t="e">
        <f>INDEX('Equip Group &amp; Type ref'!$F:$H,MATCH(F895,'Equip Group &amp; Type ref'!$F:$F,0),MATCH(A895,'Equip Group &amp; Type ref'!$2:$2,0))</f>
        <v>#N/A</v>
      </c>
      <c r="I895" s="70" t="e">
        <f>VLOOKUP(F895,'Equip Group &amp; Type ref'!F:H,6,FALSE)</f>
        <v>#N/A</v>
      </c>
      <c r="J895" s="71" t="e">
        <f>CONCATENATE(D895,":",VLOOKUP(F895,'Equip Group &amp; Type ref'!F:G,2,FALSE),":",$W895)</f>
        <v>#N/A</v>
      </c>
      <c r="K895" s="84" t="e">
        <f t="shared" si="30"/>
        <v>#N/A</v>
      </c>
      <c r="L895" s="70" t="e">
        <f>INDEX('MFR_List ref'!$A:$A,MATCH($Z895,'MFR_List ref'!$B:$B,0))</f>
        <v>#N/A</v>
      </c>
      <c r="M895" s="76" t="e">
        <f t="shared" si="31"/>
        <v>#N/A</v>
      </c>
      <c r="N895" s="78"/>
      <c r="O895" s="85"/>
      <c r="P895" s="86"/>
      <c r="Q895" s="74"/>
      <c r="R895" s="35"/>
      <c r="S895" s="36"/>
      <c r="T895" s="98"/>
      <c r="U895" s="37"/>
      <c r="V895" s="37"/>
      <c r="W895" s="38"/>
      <c r="X895" s="38"/>
      <c r="Y895" s="38"/>
      <c r="Z895" s="35"/>
      <c r="AA895" s="40"/>
      <c r="AB895" s="41"/>
      <c r="AC895" s="42"/>
      <c r="AD895" s="34"/>
      <c r="AE895" s="39"/>
      <c r="AF895" s="39"/>
      <c r="AG895" s="39"/>
      <c r="AH895" s="34"/>
      <c r="AI895" s="39"/>
      <c r="AJ895" s="39"/>
      <c r="AK895" s="43"/>
      <c r="AL895" s="38"/>
      <c r="AM895" s="40"/>
      <c r="AN895" s="40"/>
      <c r="AO895" s="40"/>
      <c r="AP895" s="40"/>
      <c r="AQ895" s="39"/>
      <c r="AR895" s="39"/>
      <c r="AS895" s="39"/>
      <c r="AT895" s="39"/>
      <c r="AU895" s="39"/>
    </row>
    <row r="896" spans="1:47" s="26" customFormat="1" ht="39" customHeight="1" x14ac:dyDescent="0.25">
      <c r="A896" s="65" t="e">
        <f>VLOOKUP(D896,'Active-Bldg List ref'!$A:$E,4,FALSE)</f>
        <v>#N/A</v>
      </c>
      <c r="B896" s="65" t="e">
        <f>VLOOKUP(D896,'Active-Bldg List ref'!$A:$E,5,FALSE)</f>
        <v>#N/A</v>
      </c>
      <c r="C896" s="65" t="e">
        <f>VLOOKUP(D896,'Active-Bldg List ref'!$A:$B,2,FALSE)</f>
        <v>#N/A</v>
      </c>
      <c r="D896" s="65" t="e">
        <f>INDEX('Active-Bldg List ref'!$A:$A,MATCH(R896,'Active-Bldg List ref'!$C:$C,0))</f>
        <v>#N/A</v>
      </c>
      <c r="E896" s="65" t="e">
        <f>INDEX('Equip Group &amp; Type ref'!D:D,MATCH(U896,'Equip Group &amp; Type ref'!E:E,0))</f>
        <v>#N/A</v>
      </c>
      <c r="F896" s="66" t="e">
        <f>INDEX('Equip Group &amp; Type ref'!F:F,MATCH(V896,'Equip Group &amp; Type ref'!G:G,0))</f>
        <v>#N/A</v>
      </c>
      <c r="G896" s="83"/>
      <c r="H896" s="69" t="e">
        <f>INDEX('Equip Group &amp; Type ref'!$F:$H,MATCH(F896,'Equip Group &amp; Type ref'!$F:$F,0),MATCH(A896,'Equip Group &amp; Type ref'!$2:$2,0))</f>
        <v>#N/A</v>
      </c>
      <c r="I896" s="70" t="e">
        <f>VLOOKUP(F896,'Equip Group &amp; Type ref'!F:H,6,FALSE)</f>
        <v>#N/A</v>
      </c>
      <c r="J896" s="71" t="e">
        <f>CONCATENATE(D896,":",VLOOKUP(F896,'Equip Group &amp; Type ref'!F:G,2,FALSE),":",$W896)</f>
        <v>#N/A</v>
      </c>
      <c r="K896" s="84" t="e">
        <f t="shared" si="30"/>
        <v>#N/A</v>
      </c>
      <c r="L896" s="70" t="e">
        <f>INDEX('MFR_List ref'!$A:$A,MATCH($Z896,'MFR_List ref'!$B:$B,0))</f>
        <v>#N/A</v>
      </c>
      <c r="M896" s="76" t="e">
        <f t="shared" si="31"/>
        <v>#N/A</v>
      </c>
      <c r="N896" s="78"/>
      <c r="O896" s="85"/>
      <c r="P896" s="86"/>
      <c r="Q896" s="74"/>
      <c r="R896" s="35"/>
      <c r="S896" s="36"/>
      <c r="T896" s="98"/>
      <c r="U896" s="37"/>
      <c r="V896" s="37"/>
      <c r="W896" s="38"/>
      <c r="X896" s="38"/>
      <c r="Y896" s="38"/>
      <c r="Z896" s="35"/>
      <c r="AA896" s="40"/>
      <c r="AB896" s="41"/>
      <c r="AC896" s="42"/>
      <c r="AD896" s="34"/>
      <c r="AE896" s="39"/>
      <c r="AF896" s="39"/>
      <c r="AG896" s="39"/>
      <c r="AH896" s="34"/>
      <c r="AI896" s="39"/>
      <c r="AJ896" s="39"/>
      <c r="AK896" s="43"/>
      <c r="AL896" s="38"/>
      <c r="AM896" s="40"/>
      <c r="AN896" s="40"/>
      <c r="AO896" s="40"/>
      <c r="AP896" s="40"/>
      <c r="AQ896" s="39"/>
      <c r="AR896" s="39"/>
      <c r="AS896" s="39"/>
      <c r="AT896" s="39"/>
      <c r="AU896" s="39"/>
    </row>
    <row r="897" spans="1:47" s="26" customFormat="1" ht="39" customHeight="1" x14ac:dyDescent="0.25">
      <c r="A897" s="65" t="e">
        <f>VLOOKUP(D897,'Active-Bldg List ref'!$A:$E,4,FALSE)</f>
        <v>#N/A</v>
      </c>
      <c r="B897" s="65" t="e">
        <f>VLOOKUP(D897,'Active-Bldg List ref'!$A:$E,5,FALSE)</f>
        <v>#N/A</v>
      </c>
      <c r="C897" s="65" t="e">
        <f>VLOOKUP(D897,'Active-Bldg List ref'!$A:$B,2,FALSE)</f>
        <v>#N/A</v>
      </c>
      <c r="D897" s="65" t="e">
        <f>INDEX('Active-Bldg List ref'!$A:$A,MATCH(R897,'Active-Bldg List ref'!$C:$C,0))</f>
        <v>#N/A</v>
      </c>
      <c r="E897" s="65" t="e">
        <f>INDEX('Equip Group &amp; Type ref'!D:D,MATCH(U897,'Equip Group &amp; Type ref'!E:E,0))</f>
        <v>#N/A</v>
      </c>
      <c r="F897" s="66" t="e">
        <f>INDEX('Equip Group &amp; Type ref'!F:F,MATCH(V897,'Equip Group &amp; Type ref'!G:G,0))</f>
        <v>#N/A</v>
      </c>
      <c r="G897" s="83"/>
      <c r="H897" s="69" t="e">
        <f>INDEX('Equip Group &amp; Type ref'!$F:$H,MATCH(F897,'Equip Group &amp; Type ref'!$F:$F,0),MATCH(A897,'Equip Group &amp; Type ref'!$2:$2,0))</f>
        <v>#N/A</v>
      </c>
      <c r="I897" s="70" t="e">
        <f>VLOOKUP(F897,'Equip Group &amp; Type ref'!F:H,6,FALSE)</f>
        <v>#N/A</v>
      </c>
      <c r="J897" s="71" t="e">
        <f>CONCATENATE(D897,":",VLOOKUP(F897,'Equip Group &amp; Type ref'!F:G,2,FALSE),":",$W897)</f>
        <v>#N/A</v>
      </c>
      <c r="K897" s="84" t="e">
        <f t="shared" si="30"/>
        <v>#N/A</v>
      </c>
      <c r="L897" s="70" t="e">
        <f>INDEX('MFR_List ref'!$A:$A,MATCH($Z897,'MFR_List ref'!$B:$B,0))</f>
        <v>#N/A</v>
      </c>
      <c r="M897" s="76" t="e">
        <f t="shared" si="31"/>
        <v>#N/A</v>
      </c>
      <c r="N897" s="78"/>
      <c r="O897" s="85"/>
      <c r="P897" s="86"/>
      <c r="Q897" s="74"/>
      <c r="R897" s="35"/>
      <c r="S897" s="36"/>
      <c r="T897" s="98"/>
      <c r="U897" s="37"/>
      <c r="V897" s="37"/>
      <c r="W897" s="38"/>
      <c r="X897" s="38"/>
      <c r="Y897" s="38"/>
      <c r="Z897" s="35"/>
      <c r="AA897" s="40"/>
      <c r="AB897" s="41"/>
      <c r="AC897" s="42"/>
      <c r="AD897" s="34"/>
      <c r="AE897" s="39"/>
      <c r="AF897" s="39"/>
      <c r="AG897" s="39"/>
      <c r="AH897" s="34"/>
      <c r="AI897" s="39"/>
      <c r="AJ897" s="39"/>
      <c r="AK897" s="43"/>
      <c r="AL897" s="38"/>
      <c r="AM897" s="40"/>
      <c r="AN897" s="40"/>
      <c r="AO897" s="40"/>
      <c r="AP897" s="40"/>
      <c r="AQ897" s="39"/>
      <c r="AR897" s="39"/>
      <c r="AS897" s="39"/>
      <c r="AT897" s="39"/>
      <c r="AU897" s="39"/>
    </row>
    <row r="898" spans="1:47" s="26" customFormat="1" ht="39" customHeight="1" x14ac:dyDescent="0.25">
      <c r="A898" s="65" t="e">
        <f>VLOOKUP(D898,'Active-Bldg List ref'!$A:$E,4,FALSE)</f>
        <v>#N/A</v>
      </c>
      <c r="B898" s="65" t="e">
        <f>VLOOKUP(D898,'Active-Bldg List ref'!$A:$E,5,FALSE)</f>
        <v>#N/A</v>
      </c>
      <c r="C898" s="65" t="e">
        <f>VLOOKUP(D898,'Active-Bldg List ref'!$A:$B,2,FALSE)</f>
        <v>#N/A</v>
      </c>
      <c r="D898" s="65" t="e">
        <f>INDEX('Active-Bldg List ref'!$A:$A,MATCH(R898,'Active-Bldg List ref'!$C:$C,0))</f>
        <v>#N/A</v>
      </c>
      <c r="E898" s="65" t="e">
        <f>INDEX('Equip Group &amp; Type ref'!D:D,MATCH(U898,'Equip Group &amp; Type ref'!E:E,0))</f>
        <v>#N/A</v>
      </c>
      <c r="F898" s="66" t="e">
        <f>INDEX('Equip Group &amp; Type ref'!F:F,MATCH(V898,'Equip Group &amp; Type ref'!G:G,0))</f>
        <v>#N/A</v>
      </c>
      <c r="G898" s="83"/>
      <c r="H898" s="69" t="e">
        <f>INDEX('Equip Group &amp; Type ref'!$F:$H,MATCH(F898,'Equip Group &amp; Type ref'!$F:$F,0),MATCH(A898,'Equip Group &amp; Type ref'!$2:$2,0))</f>
        <v>#N/A</v>
      </c>
      <c r="I898" s="70" t="e">
        <f>VLOOKUP(F898,'Equip Group &amp; Type ref'!F:H,6,FALSE)</f>
        <v>#N/A</v>
      </c>
      <c r="J898" s="71" t="e">
        <f>CONCATENATE(D898,":",VLOOKUP(F898,'Equip Group &amp; Type ref'!F:G,2,FALSE),":",$W898)</f>
        <v>#N/A</v>
      </c>
      <c r="K898" s="84" t="e">
        <f t="shared" si="30"/>
        <v>#N/A</v>
      </c>
      <c r="L898" s="70" t="e">
        <f>INDEX('MFR_List ref'!$A:$A,MATCH($Z898,'MFR_List ref'!$B:$B,0))</f>
        <v>#N/A</v>
      </c>
      <c r="M898" s="76" t="e">
        <f t="shared" si="31"/>
        <v>#N/A</v>
      </c>
      <c r="N898" s="78"/>
      <c r="O898" s="85"/>
      <c r="P898" s="86"/>
      <c r="Q898" s="74"/>
      <c r="R898" s="35"/>
      <c r="S898" s="36"/>
      <c r="T898" s="98"/>
      <c r="U898" s="37"/>
      <c r="V898" s="37"/>
      <c r="W898" s="38"/>
      <c r="X898" s="38"/>
      <c r="Y898" s="38"/>
      <c r="Z898" s="35"/>
      <c r="AA898" s="40"/>
      <c r="AB898" s="41"/>
      <c r="AC898" s="42"/>
      <c r="AD898" s="34"/>
      <c r="AE898" s="39"/>
      <c r="AF898" s="39"/>
      <c r="AG898" s="39"/>
      <c r="AH898" s="34"/>
      <c r="AI898" s="39"/>
      <c r="AJ898" s="39"/>
      <c r="AK898" s="43"/>
      <c r="AL898" s="38"/>
      <c r="AM898" s="40"/>
      <c r="AN898" s="40"/>
      <c r="AO898" s="40"/>
      <c r="AP898" s="40"/>
      <c r="AQ898" s="39"/>
      <c r="AR898" s="39"/>
      <c r="AS898" s="39"/>
      <c r="AT898" s="39"/>
      <c r="AU898" s="39"/>
    </row>
    <row r="899" spans="1:47" s="26" customFormat="1" ht="39" customHeight="1" x14ac:dyDescent="0.25">
      <c r="A899" s="65" t="e">
        <f>VLOOKUP(D899,'Active-Bldg List ref'!$A:$E,4,FALSE)</f>
        <v>#N/A</v>
      </c>
      <c r="B899" s="65" t="e">
        <f>VLOOKUP(D899,'Active-Bldg List ref'!$A:$E,5,FALSE)</f>
        <v>#N/A</v>
      </c>
      <c r="C899" s="65" t="e">
        <f>VLOOKUP(D899,'Active-Bldg List ref'!$A:$B,2,FALSE)</f>
        <v>#N/A</v>
      </c>
      <c r="D899" s="65" t="e">
        <f>INDEX('Active-Bldg List ref'!$A:$A,MATCH(R899,'Active-Bldg List ref'!$C:$C,0))</f>
        <v>#N/A</v>
      </c>
      <c r="E899" s="65" t="e">
        <f>INDEX('Equip Group &amp; Type ref'!D:D,MATCH(U899,'Equip Group &amp; Type ref'!E:E,0))</f>
        <v>#N/A</v>
      </c>
      <c r="F899" s="66" t="e">
        <f>INDEX('Equip Group &amp; Type ref'!F:F,MATCH(V899,'Equip Group &amp; Type ref'!G:G,0))</f>
        <v>#N/A</v>
      </c>
      <c r="G899" s="83"/>
      <c r="H899" s="69" t="e">
        <f>INDEX('Equip Group &amp; Type ref'!$F:$H,MATCH(F899,'Equip Group &amp; Type ref'!$F:$F,0),MATCH(A899,'Equip Group &amp; Type ref'!$2:$2,0))</f>
        <v>#N/A</v>
      </c>
      <c r="I899" s="70" t="e">
        <f>VLOOKUP(F899,'Equip Group &amp; Type ref'!F:H,6,FALSE)</f>
        <v>#N/A</v>
      </c>
      <c r="J899" s="71" t="e">
        <f>CONCATENATE(D899,":",VLOOKUP(F899,'Equip Group &amp; Type ref'!F:G,2,FALSE),":",$W899)</f>
        <v>#N/A</v>
      </c>
      <c r="K899" s="84" t="e">
        <f t="shared" si="30"/>
        <v>#N/A</v>
      </c>
      <c r="L899" s="70" t="e">
        <f>INDEX('MFR_List ref'!$A:$A,MATCH($Z899,'MFR_List ref'!$B:$B,0))</f>
        <v>#N/A</v>
      </c>
      <c r="M899" s="76" t="e">
        <f t="shared" si="31"/>
        <v>#N/A</v>
      </c>
      <c r="N899" s="78"/>
      <c r="O899" s="85"/>
      <c r="P899" s="86"/>
      <c r="Q899" s="74"/>
      <c r="R899" s="35"/>
      <c r="S899" s="36"/>
      <c r="T899" s="98"/>
      <c r="U899" s="37"/>
      <c r="V899" s="37"/>
      <c r="W899" s="38"/>
      <c r="X899" s="38"/>
      <c r="Y899" s="38"/>
      <c r="Z899" s="35"/>
      <c r="AA899" s="40"/>
      <c r="AB899" s="41"/>
      <c r="AC899" s="42"/>
      <c r="AD899" s="34"/>
      <c r="AE899" s="39"/>
      <c r="AF899" s="39"/>
      <c r="AG899" s="39"/>
      <c r="AH899" s="34"/>
      <c r="AI899" s="39"/>
      <c r="AJ899" s="39"/>
      <c r="AK899" s="43"/>
      <c r="AL899" s="38"/>
      <c r="AM899" s="40"/>
      <c r="AN899" s="40"/>
      <c r="AO899" s="40"/>
      <c r="AP899" s="40"/>
      <c r="AQ899" s="39"/>
      <c r="AR899" s="39"/>
      <c r="AS899" s="39"/>
      <c r="AT899" s="39"/>
      <c r="AU899" s="39"/>
    </row>
    <row r="900" spans="1:47" s="26" customFormat="1" ht="39" customHeight="1" x14ac:dyDescent="0.25">
      <c r="A900" s="65" t="e">
        <f>VLOOKUP(D900,'Active-Bldg List ref'!$A:$E,4,FALSE)</f>
        <v>#N/A</v>
      </c>
      <c r="B900" s="65" t="e">
        <f>VLOOKUP(D900,'Active-Bldg List ref'!$A:$E,5,FALSE)</f>
        <v>#N/A</v>
      </c>
      <c r="C900" s="65" t="e">
        <f>VLOOKUP(D900,'Active-Bldg List ref'!$A:$B,2,FALSE)</f>
        <v>#N/A</v>
      </c>
      <c r="D900" s="65" t="e">
        <f>INDEX('Active-Bldg List ref'!$A:$A,MATCH(R900,'Active-Bldg List ref'!$C:$C,0))</f>
        <v>#N/A</v>
      </c>
      <c r="E900" s="65" t="e">
        <f>INDEX('Equip Group &amp; Type ref'!D:D,MATCH(U900,'Equip Group &amp; Type ref'!E:E,0))</f>
        <v>#N/A</v>
      </c>
      <c r="F900" s="66" t="e">
        <f>INDEX('Equip Group &amp; Type ref'!F:F,MATCH(V900,'Equip Group &amp; Type ref'!G:G,0))</f>
        <v>#N/A</v>
      </c>
      <c r="G900" s="83"/>
      <c r="H900" s="69" t="e">
        <f>INDEX('Equip Group &amp; Type ref'!$F:$H,MATCH(F900,'Equip Group &amp; Type ref'!$F:$F,0),MATCH(A900,'Equip Group &amp; Type ref'!$2:$2,0))</f>
        <v>#N/A</v>
      </c>
      <c r="I900" s="70" t="e">
        <f>VLOOKUP(F900,'Equip Group &amp; Type ref'!F:H,6,FALSE)</f>
        <v>#N/A</v>
      </c>
      <c r="J900" s="71" t="e">
        <f>CONCATENATE(D900,":",VLOOKUP(F900,'Equip Group &amp; Type ref'!F:G,2,FALSE),":",$W900)</f>
        <v>#N/A</v>
      </c>
      <c r="K900" s="84" t="e">
        <f t="shared" si="30"/>
        <v>#N/A</v>
      </c>
      <c r="L900" s="70" t="e">
        <f>INDEX('MFR_List ref'!$A:$A,MATCH($Z900,'MFR_List ref'!$B:$B,0))</f>
        <v>#N/A</v>
      </c>
      <c r="M900" s="76" t="e">
        <f t="shared" si="31"/>
        <v>#N/A</v>
      </c>
      <c r="N900" s="78"/>
      <c r="O900" s="85"/>
      <c r="P900" s="86"/>
      <c r="Q900" s="74"/>
      <c r="R900" s="35"/>
      <c r="S900" s="36"/>
      <c r="T900" s="98"/>
      <c r="U900" s="37"/>
      <c r="V900" s="37"/>
      <c r="W900" s="38"/>
      <c r="X900" s="38"/>
      <c r="Y900" s="38"/>
      <c r="Z900" s="35"/>
      <c r="AA900" s="40"/>
      <c r="AB900" s="41"/>
      <c r="AC900" s="42"/>
      <c r="AD900" s="34"/>
      <c r="AE900" s="39"/>
      <c r="AF900" s="39"/>
      <c r="AG900" s="39"/>
      <c r="AH900" s="34"/>
      <c r="AI900" s="39"/>
      <c r="AJ900" s="39"/>
      <c r="AK900" s="43"/>
      <c r="AL900" s="38"/>
      <c r="AM900" s="40"/>
      <c r="AN900" s="40"/>
      <c r="AO900" s="40"/>
      <c r="AP900" s="40"/>
      <c r="AQ900" s="39"/>
      <c r="AR900" s="39"/>
      <c r="AS900" s="39"/>
      <c r="AT900" s="39"/>
      <c r="AU900" s="39"/>
    </row>
    <row r="901" spans="1:47" s="26" customFormat="1" ht="39" customHeight="1" x14ac:dyDescent="0.25">
      <c r="A901" s="65" t="e">
        <f>VLOOKUP(D901,'Active-Bldg List ref'!$A:$E,4,FALSE)</f>
        <v>#N/A</v>
      </c>
      <c r="B901" s="65" t="e">
        <f>VLOOKUP(D901,'Active-Bldg List ref'!$A:$E,5,FALSE)</f>
        <v>#N/A</v>
      </c>
      <c r="C901" s="65" t="e">
        <f>VLOOKUP(D901,'Active-Bldg List ref'!$A:$B,2,FALSE)</f>
        <v>#N/A</v>
      </c>
      <c r="D901" s="65" t="e">
        <f>INDEX('Active-Bldg List ref'!$A:$A,MATCH(R901,'Active-Bldg List ref'!$C:$C,0))</f>
        <v>#N/A</v>
      </c>
      <c r="E901" s="65" t="e">
        <f>INDEX('Equip Group &amp; Type ref'!D:D,MATCH(U901,'Equip Group &amp; Type ref'!E:E,0))</f>
        <v>#N/A</v>
      </c>
      <c r="F901" s="66" t="e">
        <f>INDEX('Equip Group &amp; Type ref'!F:F,MATCH(V901,'Equip Group &amp; Type ref'!G:G,0))</f>
        <v>#N/A</v>
      </c>
      <c r="G901" s="83"/>
      <c r="H901" s="69" t="e">
        <f>INDEX('Equip Group &amp; Type ref'!$F:$H,MATCH(F901,'Equip Group &amp; Type ref'!$F:$F,0),MATCH(A901,'Equip Group &amp; Type ref'!$2:$2,0))</f>
        <v>#N/A</v>
      </c>
      <c r="I901" s="70" t="e">
        <f>VLOOKUP(F901,'Equip Group &amp; Type ref'!F:H,6,FALSE)</f>
        <v>#N/A</v>
      </c>
      <c r="J901" s="71" t="e">
        <f>CONCATENATE(D901,":",VLOOKUP(F901,'Equip Group &amp; Type ref'!F:G,2,FALSE),":",$W901)</f>
        <v>#N/A</v>
      </c>
      <c r="K901" s="84" t="e">
        <f t="shared" si="30"/>
        <v>#N/A</v>
      </c>
      <c r="L901" s="70" t="e">
        <f>INDEX('MFR_List ref'!$A:$A,MATCH($Z901,'MFR_List ref'!$B:$B,0))</f>
        <v>#N/A</v>
      </c>
      <c r="M901" s="76" t="e">
        <f t="shared" si="31"/>
        <v>#N/A</v>
      </c>
      <c r="N901" s="78"/>
      <c r="O901" s="85"/>
      <c r="P901" s="86"/>
      <c r="Q901" s="74"/>
      <c r="R901" s="35"/>
      <c r="S901" s="36"/>
      <c r="T901" s="98"/>
      <c r="U901" s="37"/>
      <c r="V901" s="37"/>
      <c r="W901" s="38"/>
      <c r="X901" s="38"/>
      <c r="Y901" s="38"/>
      <c r="Z901" s="35"/>
      <c r="AA901" s="40"/>
      <c r="AB901" s="41"/>
      <c r="AC901" s="42"/>
      <c r="AD901" s="34"/>
      <c r="AE901" s="39"/>
      <c r="AF901" s="39"/>
      <c r="AG901" s="39"/>
      <c r="AH901" s="34"/>
      <c r="AI901" s="39"/>
      <c r="AJ901" s="39"/>
      <c r="AK901" s="43"/>
      <c r="AL901" s="38"/>
      <c r="AM901" s="40"/>
      <c r="AN901" s="40"/>
      <c r="AO901" s="40"/>
      <c r="AP901" s="40"/>
      <c r="AQ901" s="39"/>
      <c r="AR901" s="39"/>
      <c r="AS901" s="39"/>
      <c r="AT901" s="39"/>
      <c r="AU901" s="39"/>
    </row>
    <row r="902" spans="1:47" s="26" customFormat="1" ht="39" customHeight="1" x14ac:dyDescent="0.25">
      <c r="A902" s="65" t="e">
        <f>VLOOKUP(D902,'Active-Bldg List ref'!$A:$E,4,FALSE)</f>
        <v>#N/A</v>
      </c>
      <c r="B902" s="65" t="e">
        <f>VLOOKUP(D902,'Active-Bldg List ref'!$A:$E,5,FALSE)</f>
        <v>#N/A</v>
      </c>
      <c r="C902" s="65" t="e">
        <f>VLOOKUP(D902,'Active-Bldg List ref'!$A:$B,2,FALSE)</f>
        <v>#N/A</v>
      </c>
      <c r="D902" s="65" t="e">
        <f>INDEX('Active-Bldg List ref'!$A:$A,MATCH(R902,'Active-Bldg List ref'!$C:$C,0))</f>
        <v>#N/A</v>
      </c>
      <c r="E902" s="65" t="e">
        <f>INDEX('Equip Group &amp; Type ref'!D:D,MATCH(U902,'Equip Group &amp; Type ref'!E:E,0))</f>
        <v>#N/A</v>
      </c>
      <c r="F902" s="66" t="e">
        <f>INDEX('Equip Group &amp; Type ref'!F:F,MATCH(V902,'Equip Group &amp; Type ref'!G:G,0))</f>
        <v>#N/A</v>
      </c>
      <c r="G902" s="83"/>
      <c r="H902" s="69" t="e">
        <f>INDEX('Equip Group &amp; Type ref'!$F:$H,MATCH(F902,'Equip Group &amp; Type ref'!$F:$F,0),MATCH(A902,'Equip Group &amp; Type ref'!$2:$2,0))</f>
        <v>#N/A</v>
      </c>
      <c r="I902" s="70" t="e">
        <f>VLOOKUP(F902,'Equip Group &amp; Type ref'!F:H,6,FALSE)</f>
        <v>#N/A</v>
      </c>
      <c r="J902" s="71" t="e">
        <f>CONCATENATE(D902,":",VLOOKUP(F902,'Equip Group &amp; Type ref'!F:G,2,FALSE),":",$W902)</f>
        <v>#N/A</v>
      </c>
      <c r="K902" s="84" t="e">
        <f t="shared" si="30"/>
        <v>#N/A</v>
      </c>
      <c r="L902" s="70" t="e">
        <f>INDEX('MFR_List ref'!$A:$A,MATCH($Z902,'MFR_List ref'!$B:$B,0))</f>
        <v>#N/A</v>
      </c>
      <c r="M902" s="76" t="e">
        <f t="shared" si="31"/>
        <v>#N/A</v>
      </c>
      <c r="N902" s="78"/>
      <c r="O902" s="85"/>
      <c r="P902" s="86"/>
      <c r="Q902" s="74"/>
      <c r="R902" s="35"/>
      <c r="S902" s="36"/>
      <c r="T902" s="98"/>
      <c r="U902" s="37"/>
      <c r="V902" s="37"/>
      <c r="W902" s="38"/>
      <c r="X902" s="38"/>
      <c r="Y902" s="38"/>
      <c r="Z902" s="35"/>
      <c r="AA902" s="40"/>
      <c r="AB902" s="41"/>
      <c r="AC902" s="42"/>
      <c r="AD902" s="34"/>
      <c r="AE902" s="39"/>
      <c r="AF902" s="39"/>
      <c r="AG902" s="39"/>
      <c r="AH902" s="34"/>
      <c r="AI902" s="39"/>
      <c r="AJ902" s="39"/>
      <c r="AK902" s="43"/>
      <c r="AL902" s="38"/>
      <c r="AM902" s="40"/>
      <c r="AN902" s="40"/>
      <c r="AO902" s="40"/>
      <c r="AP902" s="40"/>
      <c r="AQ902" s="39"/>
      <c r="AR902" s="39"/>
      <c r="AS902" s="39"/>
      <c r="AT902" s="39"/>
      <c r="AU902" s="39"/>
    </row>
  </sheetData>
  <autoFilter ref="A1:AU1"/>
  <dataConsolidate/>
  <conditionalFormatting sqref="U1:U3 J2:K3 H1:M1 Z1:AQ1 Q1:T1 W1:W3 Y1:Y3 A1:G3 AR1:AU3 M2:T3 X1 A4:AU902">
    <cfRule type="cellIs" dxfId="44" priority="185" operator="equal">
      <formula>"NULL"</formula>
    </cfRule>
  </conditionalFormatting>
  <conditionalFormatting sqref="K4:K1048576">
    <cfRule type="cellIs" dxfId="43" priority="159" operator="greaterThan">
      <formula>64</formula>
    </cfRule>
  </conditionalFormatting>
  <conditionalFormatting sqref="V1">
    <cfRule type="cellIs" dxfId="42" priority="142" operator="equal">
      <formula>"NULL"</formula>
    </cfRule>
  </conditionalFormatting>
  <conditionalFormatting sqref="M1 M4:M1048576">
    <cfRule type="containsErrors" dxfId="41" priority="180">
      <formula>ISERROR(M1)</formula>
    </cfRule>
    <cfRule type="duplicateValues" dxfId="40" priority="184"/>
  </conditionalFormatting>
  <conditionalFormatting sqref="I1 I4:I902">
    <cfRule type="cellIs" dxfId="39" priority="114" operator="equal">
      <formula>"DIV09"</formula>
    </cfRule>
    <cfRule type="cellIs" dxfId="38" priority="115" operator="equal">
      <formula>"DIV08"</formula>
    </cfRule>
    <cfRule type="cellIs" dxfId="37" priority="116" operator="equal">
      <formula>"DIV03"</formula>
    </cfRule>
    <cfRule type="cellIs" dxfId="36" priority="117" operator="equal">
      <formula>"DIV02"</formula>
    </cfRule>
    <cfRule type="cellIs" dxfId="35" priority="118" operator="equal">
      <formula>"DIV01"</formula>
    </cfRule>
  </conditionalFormatting>
  <conditionalFormatting sqref="A1:F1 H1:L1 H4:L1048576 A4:F1048576">
    <cfRule type="containsErrors" dxfId="34" priority="181">
      <formula>ISERROR(A1)</formula>
    </cfRule>
  </conditionalFormatting>
  <conditionalFormatting sqref="AK3:AQ3 AO2:AQ2 X2:X3 Z3:AI3 Z2:AM2">
    <cfRule type="cellIs" dxfId="33" priority="93" operator="equal">
      <formula>"NULL"</formula>
    </cfRule>
  </conditionalFormatting>
  <conditionalFormatting sqref="K2:K3">
    <cfRule type="cellIs" dxfId="32" priority="89" operator="greaterThan">
      <formula>64</formula>
    </cfRule>
  </conditionalFormatting>
  <conditionalFormatting sqref="V2:V3">
    <cfRule type="cellIs" dxfId="31" priority="88" operator="equal">
      <formula>"NULL"</formula>
    </cfRule>
  </conditionalFormatting>
  <conditionalFormatting sqref="L2:L3">
    <cfRule type="cellIs" dxfId="30" priority="87" operator="equal">
      <formula>"NULL"</formula>
    </cfRule>
  </conditionalFormatting>
  <conditionalFormatting sqref="M2:M3">
    <cfRule type="containsErrors" dxfId="29" priority="90">
      <formula>ISERROR(M2)</formula>
    </cfRule>
    <cfRule type="duplicateValues" dxfId="28" priority="92"/>
  </conditionalFormatting>
  <conditionalFormatting sqref="I2:I3">
    <cfRule type="cellIs" dxfId="27" priority="86" operator="equal">
      <formula>"NULL"</formula>
    </cfRule>
  </conditionalFormatting>
  <conditionalFormatting sqref="I2:I3">
    <cfRule type="cellIs" dxfId="26" priority="81" operator="equal">
      <formula>"DIV09"</formula>
    </cfRule>
    <cfRule type="cellIs" dxfId="25" priority="82" operator="equal">
      <formula>"DIV08"</formula>
    </cfRule>
    <cfRule type="cellIs" dxfId="24" priority="83" operator="equal">
      <formula>"DIV03"</formula>
    </cfRule>
    <cfRule type="cellIs" dxfId="23" priority="84" operator="equal">
      <formula>"DIV02"</formula>
    </cfRule>
    <cfRule type="cellIs" dxfId="22" priority="85" operator="equal">
      <formula>"DIV01"</formula>
    </cfRule>
  </conditionalFormatting>
  <conditionalFormatting sqref="H2:H3">
    <cfRule type="cellIs" dxfId="21" priority="80" operator="equal">
      <formula>"NULL"</formula>
    </cfRule>
  </conditionalFormatting>
  <conditionalFormatting sqref="A2:F3 H2:L3">
    <cfRule type="containsErrors" dxfId="20" priority="91">
      <formula>ISERROR(A2)</formula>
    </cfRule>
  </conditionalFormatting>
  <conditionalFormatting sqref="AJ3">
    <cfRule type="cellIs" dxfId="19" priority="79" operator="equal">
      <formula>"NULL"</formula>
    </cfRule>
  </conditionalFormatting>
  <conditionalFormatting sqref="AN2">
    <cfRule type="cellIs" dxfId="18" priority="67" operator="equal">
      <formula>"NULL"</formula>
    </cfRule>
  </conditionalFormatting>
  <conditionalFormatting sqref="N1:O1">
    <cfRule type="cellIs" dxfId="17" priority="6" operator="equal">
      <formula>"NULL"</formula>
    </cfRule>
  </conditionalFormatting>
  <conditionalFormatting sqref="N1:O1">
    <cfRule type="containsErrors" dxfId="16" priority="4">
      <formula>ISERROR(N1)</formula>
    </cfRule>
    <cfRule type="duplicateValues" dxfId="15" priority="5"/>
  </conditionalFormatting>
  <conditionalFormatting sqref="P1">
    <cfRule type="cellIs" dxfId="14" priority="3" operator="equal">
      <formula>"NULL"</formula>
    </cfRule>
  </conditionalFormatting>
  <conditionalFormatting sqref="P1">
    <cfRule type="containsErrors" dxfId="13" priority="1">
      <formula>ISERROR(P1)</formula>
    </cfRule>
    <cfRule type="duplicateValues" dxfId="12" priority="2"/>
  </conditionalFormatting>
  <dataValidations xWindow="1668" yWindow="844" count="39">
    <dataValidation type="list" allowBlank="1" showInputMessage="1" showErrorMessage="1" sqref="F903:F1048576">
      <formula1>#REF!</formula1>
    </dataValidation>
    <dataValidation type="date" operator="greaterThan" allowBlank="1" showErrorMessage="1" error="Must be a valid date (d/mm/yyyy)" promptTitle="Assessment" prompt="Date" sqref="Q1 Q4:Q1048576">
      <formula1>40909</formula1>
    </dataValidation>
    <dataValidation allowBlank="1" showInputMessage="1" showErrorMessage="1" promptTitle="COUPLINGS &amp; SEALS" prompt="Enter Size(s), Type(s) &amp; Quantity(s)" sqref="AP1 AP4:AP1048576"/>
    <dataValidation allowBlank="1" showInputMessage="1" showErrorMessage="1" promptTitle="FILTER" prompt="Enter Filter Size(s), Type(s) &amp; Quantity(s)" sqref="AL1 AL4:AL1048576"/>
    <dataValidation allowBlank="1" showInputMessage="1" showErrorMessage="1" promptTitle="BELTS" prompt="Enter Belt Size(s), Type(s) &amp; Quantity(s)" sqref="AM1 AM4:AM1048576"/>
    <dataValidation allowBlank="1" showErrorMessage="1" promptTitle="TONS" prompt=" " sqref="AQ1 AQ4:AQ1048576"/>
    <dataValidation allowBlank="1" showErrorMessage="1" promptTitle="CFM" prompt=" " sqref="AT1 AT4:AT1048576"/>
    <dataValidation allowBlank="1" showErrorMessage="1" promptTitle="BTU/Hr" prompt="(MBH should be entered in BTU's)" sqref="AR1 AR4:AR1048576"/>
    <dataValidation allowBlank="1" showErrorMessage="1" promptTitle="HP" prompt=" " sqref="AS1 AS4:AS1048576"/>
    <dataValidation type="textLength" errorStyle="warning" operator="greaterThan" allowBlank="1" showInputMessage="1" showErrorMessage="1" error="Must be 3 digits:" promptTitle="EQ_ID" prompt="Enter Sequential_x000a_ID tag." sqref="N1 N4:N1048576">
      <formula1>2</formula1>
    </dataValidation>
    <dataValidation allowBlank="1" showInputMessage="1" showErrorMessage="1" promptTitle="OTHER" prompt="Enter any equipment specifications not captured in the previous columns." sqref="AU903:AU1048576"/>
    <dataValidation allowBlank="1" showErrorMessage="1" promptTitle="Floor" prompt=" " sqref="S1 S4:S1048576"/>
    <dataValidation allowBlank="1" showErrorMessage="1" promptTitle="Room" prompt=" " sqref="T1 T4:T1048576"/>
    <dataValidation allowBlank="1" showInputMessage="1" showErrorMessage="1" promptTitle="Parent EQ_ID" prompt="For sub-component's._x000a_i.e: FAN-X operating on AHU-Y, enter the AHU's ID# here.  " sqref="O1 O4:O1048576"/>
    <dataValidation allowBlank="1" showErrorMessage="1" promptTitle="Field Notes" prompt=" " sqref="Y1 Y903:Y1048576"/>
    <dataValidation allowBlank="1" promptTitle="Part#/Date" prompt="Part# or Date of manufacture." sqref="AC1 AC4:AC1048576"/>
    <dataValidation allowBlank="1" showErrorMessage="1" promptTitle="Model#" prompt=" " sqref="AA1 AA4:AA1048576"/>
    <dataValidation allowBlank="1" showErrorMessage="1" promptTitle="Serial#" prompt=" " sqref="AB1 AB4:AB1048576"/>
    <dataValidation allowBlank="1" showInputMessage="1" showErrorMessage="1" promptTitle="MOTOR" prompt="Associated Motor info for_x000a_Motors&lt;20Hp." sqref="AN1 AN903:AN1048576"/>
    <dataValidation allowBlank="1" showInputMessage="1" showErrorMessage="1" promptTitle="Old Asset ID" prompt="If replacement unit, list current asset ID. " sqref="P1 P4:P1048576"/>
    <dataValidation type="date" operator="greaterThan" allowBlank="1" showErrorMessage="1" promptTitle="Acquisition" prompt="Date" sqref="AD1 AD4:AD1048576">
      <formula1>40909</formula1>
    </dataValidation>
    <dataValidation operator="greaterThan" allowBlank="1" showInputMessage="1" promptTitle="-Locked-" prompt="Automatic field: Enter Building, Equipment Type &amp; Sequential ID." sqref="M1 M4:M1048576"/>
    <dataValidation allowBlank="1" sqref="H1:I1 A2:XFD3 H4:I1048576"/>
    <dataValidation type="date" operator="greaterThan" allowBlank="1" showErrorMessage="1" error="Must be a valid date (d/mm/yyyy)" promptTitle="Warranty" prompt="Date" sqref="AH1 AH4:AH1048576">
      <formula1>40909</formula1>
    </dataValidation>
    <dataValidation allowBlank="1" showErrorMessage="1" promptTitle="Acquisition" prompt="Vendor" sqref="AE1 AE4:AE1048576"/>
    <dataValidation allowBlank="1" showErrorMessage="1" promptTitle="Acquisition" prompt="Comments" sqref="AF1 AF4:AF1048576"/>
    <dataValidation allowBlank="1" showErrorMessage="1" promptTitle="Warranty" prompt="Usage Expiration" sqref="AI1 AI4:AI1048576"/>
    <dataValidation allowBlank="1" showErrorMessage="1" promptTitle="Warranty" prompt="Vendor" sqref="AG1 AG4:AG1048576"/>
    <dataValidation allowBlank="1" showErrorMessage="1" promptTitle="Warranty" prompt="Comments" sqref="AJ1 AJ4:AJ1048576"/>
    <dataValidation allowBlank="1" showErrorMessage="1" promptTitle="Replacement" prompt="Cost" sqref="AK1 AK4:AK1048576"/>
    <dataValidation allowBlank="1" showInputMessage="1" promptTitle="REFRIGERANT" prompt="Enter Type &amp; Quantity." sqref="AO1 AO903:AO1048576"/>
    <dataValidation allowBlank="1" showInputMessage="1" showErrorMessage="1" promptTitle="Service Area" prompt="General space/area serviced.  Floor or Room numbers are preferred where possible. " sqref="X1 X4:X1048576"/>
    <dataValidation allowBlank="1" showErrorMessage="1" promptTitle="OTHER" prompt="Enter any equipment specifications not captured in the previous columns." sqref="AU1"/>
    <dataValidation allowBlank="1" showInputMessage="1" showErrorMessage="1" promptTitle="Reference Names" prompt="Equipment name as refered too/called out in-field._x000a_i.e: Pump &quot;P-1&quot; or Chiller &quot;CH-1&quot;." sqref="W4:W902"/>
    <dataValidation allowBlank="1" showInputMessage="1" showErrorMessage="1" promptTitle="EQ_Type" prompt="Choose one, or leave blank if unlisted." sqref="F4:F902"/>
    <dataValidation allowBlank="1" showInputMessage="1" showErrorMessage="1" promptTitle="Field Notes" prompt="Enter any additional helpful or specialty information about this asset._x000a_" sqref="Y4:Y902"/>
    <dataValidation allowBlank="1" showInputMessage="1" showErrorMessage="1" promptTitle="OTHER" prompt="Enter any other pertinent equipment specifications not captured in the previous columns." sqref="AU4:AU902"/>
    <dataValidation allowBlank="1" showInputMessage="1" showErrorMessage="1" promptTitle="MOTOR" prompt="Enter associated Motor info as outlined above." sqref="AN4:AN902"/>
    <dataValidation allowBlank="1" showInputMessage="1" promptTitle="REFRIGERANT" prompt="Enter Type and Amount." sqref="AO4:AO902"/>
  </dataValidations>
  <printOptions gridLines="1"/>
  <pageMargins left="0.25" right="0.25" top="0.75" bottom="0.75" header="0.3" footer="0.3"/>
  <pageSetup paperSize="17" fitToHeight="0" pageOrder="overThenDown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668" yWindow="844" count="9">
        <x14:dataValidation type="list" allowBlank="1" showInputMessage="1" showErrorMessage="1">
          <x14:formula1>
            <xm:f>'Status ref'!$C$2:$C$5</xm:f>
          </x14:formula1>
          <xm:sqref>G903:G1048576</xm:sqref>
        </x14:dataValidation>
        <x14:dataValidation type="list" errorStyle="warning" allowBlank="1" showInputMessage="1" showErrorMessage="1" errorTitle="Unique Entry!" error=" " promptTitle="Equipment Type" prompt="Choose one. If unlisted, enter new, specific equipment &quot;Type&quot;. (Must choose Keyword first)">
          <x14:formula1>
            <xm:f>OFFSET('Equip Group &amp; Type ref'!#REF!,MATCH($E1,'Equip Group &amp; Type ref'!#REF!,0)-1,6,COUNTIF('Equip Group &amp; Type ref'!#REF!,$E1),1)</xm:f>
          </x14:formula1>
          <xm:sqref>V1 V903:V1048576</xm:sqref>
        </x14:dataValidation>
        <x14:dataValidation type="list" errorStyle="warning" allowBlank="1" showInputMessage="1" showErrorMessage="1" errorTitle="Unique Entry!" promptTitle="Keyword" prompt="Choose one. If unlisted, enter new &quot;Keyword&quot;, or equipment grouping.">
          <x14:formula1>
            <xm:f>'Keyword-Pivot'!#REF!</xm:f>
          </x14:formula1>
          <xm:sqref>U1 U903:U1048576</xm:sqref>
        </x14:dataValidation>
        <x14:dataValidation type="list" allowBlank="1" showInputMessage="1" showErrorMessage="1" promptTitle="Building" prompt=" ">
          <x14:formula1>
            <xm:f>'Active-Bldg List ref'!#REF!</xm:f>
          </x14:formula1>
          <xm:sqref>R1 R903:R1048576</xm:sqref>
        </x14:dataValidation>
        <x14:dataValidation type="list" errorStyle="warning" allowBlank="1" showInputMessage="1" showErrorMessage="1" errorTitle="!" error="Unlisted manufacturer," promptTitle="Manufacturer" prompt="Choose one. If unlisted, enter new.">
          <x14:formula1>
            <xm:f>'MFR_List ref'!$B:$B</xm:f>
          </x14:formula1>
          <xm:sqref>Z1 Z4:Z1048576</xm:sqref>
        </x14:dataValidation>
        <x14:dataValidation type="list" allowBlank="1" promptTitle="Condition" prompt="See &quot;Status&amp;Condition ref&quot; for descriptions.">
          <x14:formula1>
            <xm:f>'Status ref'!$C$2:$C$5</xm:f>
          </x14:formula1>
          <xm:sqref>G4:G902</xm:sqref>
        </x14:dataValidation>
        <x14:dataValidation type="list" errorStyle="warning" allowBlank="1" showInputMessage="1" showErrorMessage="1" errorTitle="Unique Entry!" promptTitle="Keyword" prompt="Choose one. If unlisted, enter new &quot;Keyword&quot;, or equipment grouping.">
          <x14:formula1>
            <xm:f>'Keyword-Pivot'!$A:$A</xm:f>
          </x14:formula1>
          <xm:sqref>U4:U902</xm:sqref>
        </x14:dataValidation>
        <x14:dataValidation type="list" errorStyle="warning" allowBlank="1" showInputMessage="1" showErrorMessage="1" errorTitle="Unique Entry!" error=" " promptTitle="Equipment Type" prompt="Choose one. (Must choose Keyword first)_x000a_If unlisted, enter new, specific equipment &quot;Type&quot;. ">
          <x14:formula1>
            <xm:f>OFFSET('Equip Group &amp; Type ref'!$D$2,MATCH($E4,'Equip Group &amp; Type ref'!$D:$D,0)-2,3,COUNTIF('Equip Group &amp; Type ref'!$D:$D,$E4),1)</xm:f>
          </x14:formula1>
          <xm:sqref>V4:V902</xm:sqref>
        </x14:dataValidation>
        <x14:dataValidation type="list" allowBlank="1" showInputMessage="1" showErrorMessage="1" promptTitle="Choose Building" prompt=" ">
          <x14:formula1>
            <xm:f>'Active-Bldg List ref'!$C:$C</xm:f>
          </x14:formula1>
          <xm:sqref>R4:R902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"/>
  <sheetViews>
    <sheetView zoomScaleNormal="100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1" max="2" width="25.140625" customWidth="1"/>
    <col min="3" max="3" width="42.140625" customWidth="1"/>
    <col min="4" max="4" width="88.7109375" customWidth="1"/>
  </cols>
  <sheetData>
    <row r="1" spans="1:4" ht="33.75" customHeight="1" thickBot="1" x14ac:dyDescent="0.3">
      <c r="A1" s="104" t="s">
        <v>3105</v>
      </c>
      <c r="B1" s="105" t="s">
        <v>3113</v>
      </c>
      <c r="C1" s="106" t="s">
        <v>3106</v>
      </c>
      <c r="D1" s="107" t="s">
        <v>3107</v>
      </c>
    </row>
  </sheetData>
  <autoFilter ref="A1:C1"/>
  <conditionalFormatting sqref="A1:D1">
    <cfRule type="cellIs" dxfId="11" priority="1" operator="equal">
      <formula>"NULL"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99"/>
    <pageSetUpPr fitToPage="1"/>
  </sheetPr>
  <dimension ref="A1:H310"/>
  <sheetViews>
    <sheetView zoomScale="70" zoomScaleNormal="70" workbookViewId="0">
      <pane ySplit="2" topLeftCell="A3" activePane="bottomLeft" state="frozen"/>
      <selection activeCell="B1" sqref="B1"/>
      <selection pane="bottomLeft" activeCell="I38" sqref="I38"/>
    </sheetView>
  </sheetViews>
  <sheetFormatPr defaultRowHeight="15" x14ac:dyDescent="0.25"/>
  <cols>
    <col min="1" max="1" width="12.85546875" style="102" customWidth="1"/>
    <col min="2" max="2" width="17.85546875" style="62" customWidth="1"/>
    <col min="3" max="3" width="19.140625" customWidth="1"/>
    <col min="4" max="4" width="11.28515625" hidden="1" customWidth="1"/>
    <col min="5" max="5" width="52.42578125" style="92" bestFit="1" customWidth="1"/>
    <col min="6" max="6" width="9.7109375" style="94" hidden="1" customWidth="1"/>
    <col min="7" max="7" width="54.42578125" style="92" bestFit="1" customWidth="1"/>
    <col min="8" max="8" width="29.5703125" style="62" hidden="1" customWidth="1"/>
    <col min="9" max="9" width="80.85546875" customWidth="1"/>
    <col min="10" max="10" width="29.42578125" customWidth="1"/>
    <col min="11" max="11" width="10" customWidth="1"/>
  </cols>
  <sheetData>
    <row r="1" spans="1:8" ht="42" customHeight="1" thickBot="1" x14ac:dyDescent="0.3">
      <c r="A1" s="95" t="s">
        <v>2689</v>
      </c>
      <c r="B1" s="149" t="s">
        <v>2690</v>
      </c>
      <c r="C1" s="150"/>
      <c r="D1" s="150"/>
      <c r="E1" s="150"/>
      <c r="F1" s="93"/>
      <c r="G1" s="147" t="s">
        <v>2688</v>
      </c>
      <c r="H1" s="148"/>
    </row>
    <row r="2" spans="1:8" ht="42.75" customHeight="1" thickBot="1" x14ac:dyDescent="0.3">
      <c r="A2" s="101" t="s">
        <v>2355</v>
      </c>
      <c r="B2" s="90" t="s">
        <v>2356</v>
      </c>
      <c r="C2" s="90" t="s">
        <v>2427</v>
      </c>
      <c r="D2" s="90" t="s">
        <v>2357</v>
      </c>
      <c r="E2" s="91" t="s">
        <v>3187</v>
      </c>
      <c r="F2" s="91" t="s">
        <v>2118</v>
      </c>
      <c r="G2" s="91" t="s">
        <v>1633</v>
      </c>
      <c r="H2" t="s">
        <v>1647</v>
      </c>
    </row>
    <row r="3" spans="1:8" x14ac:dyDescent="0.25">
      <c r="A3" s="102" t="s">
        <v>2359</v>
      </c>
      <c r="B3" s="89" t="s">
        <v>2680</v>
      </c>
      <c r="C3" t="s">
        <v>751</v>
      </c>
      <c r="D3" t="s">
        <v>748</v>
      </c>
      <c r="E3" s="92" t="s">
        <v>749</v>
      </c>
      <c r="F3" s="94" t="s">
        <v>1654</v>
      </c>
      <c r="G3" s="92" t="s">
        <v>750</v>
      </c>
      <c r="H3" t="s">
        <v>594</v>
      </c>
    </row>
    <row r="4" spans="1:8" x14ac:dyDescent="0.25">
      <c r="A4" s="102" t="s">
        <v>2358</v>
      </c>
      <c r="B4" s="89" t="s">
        <v>2681</v>
      </c>
      <c r="C4" t="s">
        <v>753</v>
      </c>
      <c r="D4" t="s">
        <v>758</v>
      </c>
      <c r="E4" s="92" t="s">
        <v>759</v>
      </c>
      <c r="F4" s="94" t="s">
        <v>1657</v>
      </c>
      <c r="G4" s="92" t="s">
        <v>1635</v>
      </c>
      <c r="H4" t="s">
        <v>594</v>
      </c>
    </row>
    <row r="5" spans="1:8" x14ac:dyDescent="0.25">
      <c r="A5" s="102" t="s">
        <v>2358</v>
      </c>
      <c r="B5" s="89" t="s">
        <v>2681</v>
      </c>
      <c r="C5" t="s">
        <v>753</v>
      </c>
      <c r="D5" t="s">
        <v>758</v>
      </c>
      <c r="E5" s="92" t="s">
        <v>759</v>
      </c>
      <c r="F5" s="94" t="s">
        <v>1658</v>
      </c>
      <c r="G5" s="92" t="s">
        <v>1636</v>
      </c>
      <c r="H5" t="s">
        <v>39</v>
      </c>
    </row>
    <row r="6" spans="1:8" x14ac:dyDescent="0.25">
      <c r="A6" s="102" t="s">
        <v>2358</v>
      </c>
      <c r="B6" s="89" t="s">
        <v>2681</v>
      </c>
      <c r="C6" t="s">
        <v>753</v>
      </c>
      <c r="D6" t="s">
        <v>758</v>
      </c>
      <c r="E6" s="92" t="s">
        <v>759</v>
      </c>
      <c r="F6" s="94" t="s">
        <v>1659</v>
      </c>
      <c r="G6" s="92" t="s">
        <v>1637</v>
      </c>
      <c r="H6" t="s">
        <v>39</v>
      </c>
    </row>
    <row r="7" spans="1:8" x14ac:dyDescent="0.25">
      <c r="A7" s="102" t="s">
        <v>2358</v>
      </c>
      <c r="B7" s="89" t="s">
        <v>2681</v>
      </c>
      <c r="C7" t="s">
        <v>753</v>
      </c>
      <c r="D7" t="s">
        <v>758</v>
      </c>
      <c r="E7" s="92" t="s">
        <v>759</v>
      </c>
      <c r="F7" s="94" t="s">
        <v>2204</v>
      </c>
      <c r="G7" s="92" t="s">
        <v>2205</v>
      </c>
      <c r="H7" t="s">
        <v>39</v>
      </c>
    </row>
    <row r="8" spans="1:8" x14ac:dyDescent="0.25">
      <c r="A8" s="102" t="s">
        <v>2358</v>
      </c>
      <c r="B8" s="89" t="s">
        <v>2681</v>
      </c>
      <c r="C8" t="s">
        <v>753</v>
      </c>
      <c r="D8" t="s">
        <v>635</v>
      </c>
      <c r="E8" s="92" t="s">
        <v>754</v>
      </c>
      <c r="F8" s="94" t="s">
        <v>1699</v>
      </c>
      <c r="G8" s="92" t="s">
        <v>1902</v>
      </c>
      <c r="H8" t="s">
        <v>39</v>
      </c>
    </row>
    <row r="9" spans="1:8" x14ac:dyDescent="0.25">
      <c r="A9" s="102" t="s">
        <v>2358</v>
      </c>
      <c r="B9" s="89" t="s">
        <v>2681</v>
      </c>
      <c r="C9" t="s">
        <v>753</v>
      </c>
      <c r="D9" t="s">
        <v>635</v>
      </c>
      <c r="E9" s="92" t="s">
        <v>754</v>
      </c>
      <c r="F9" s="94" t="s">
        <v>1738</v>
      </c>
      <c r="G9" s="92" t="s">
        <v>1903</v>
      </c>
      <c r="H9" t="s">
        <v>39</v>
      </c>
    </row>
    <row r="10" spans="1:8" x14ac:dyDescent="0.25">
      <c r="A10" s="102" t="s">
        <v>2358</v>
      </c>
      <c r="B10" s="89" t="s">
        <v>2681</v>
      </c>
      <c r="C10" t="s">
        <v>753</v>
      </c>
      <c r="D10" t="s">
        <v>635</v>
      </c>
      <c r="E10" s="92" t="s">
        <v>754</v>
      </c>
      <c r="F10" s="94" t="s">
        <v>634</v>
      </c>
      <c r="G10" s="92" t="s">
        <v>755</v>
      </c>
      <c r="H10" t="s">
        <v>39</v>
      </c>
    </row>
    <row r="11" spans="1:8" x14ac:dyDescent="0.25">
      <c r="A11" s="102" t="s">
        <v>2358</v>
      </c>
      <c r="B11" s="89" t="s">
        <v>2681</v>
      </c>
      <c r="C11" t="s">
        <v>753</v>
      </c>
      <c r="D11" t="s">
        <v>635</v>
      </c>
      <c r="E11" s="92" t="s">
        <v>754</v>
      </c>
      <c r="F11" s="94" t="s">
        <v>2218</v>
      </c>
      <c r="G11" s="92" t="s">
        <v>2360</v>
      </c>
      <c r="H11" t="s">
        <v>39</v>
      </c>
    </row>
    <row r="12" spans="1:8" x14ac:dyDescent="0.25">
      <c r="A12" s="102" t="s">
        <v>2358</v>
      </c>
      <c r="B12" s="89" t="s">
        <v>2681</v>
      </c>
      <c r="C12" t="s">
        <v>753</v>
      </c>
      <c r="D12" t="s">
        <v>635</v>
      </c>
      <c r="E12" s="92" t="s">
        <v>754</v>
      </c>
      <c r="F12" s="94" t="s">
        <v>2428</v>
      </c>
      <c r="G12" s="92" t="s">
        <v>2429</v>
      </c>
      <c r="H12" t="s">
        <v>39</v>
      </c>
    </row>
    <row r="13" spans="1:8" x14ac:dyDescent="0.25">
      <c r="A13" s="102" t="s">
        <v>2358</v>
      </c>
      <c r="B13" s="89" t="s">
        <v>2681</v>
      </c>
      <c r="C13" t="s">
        <v>753</v>
      </c>
      <c r="D13" t="s">
        <v>760</v>
      </c>
      <c r="E13" s="92" t="s">
        <v>761</v>
      </c>
      <c r="F13" s="94" t="s">
        <v>1660</v>
      </c>
      <c r="G13" s="92" t="s">
        <v>762</v>
      </c>
      <c r="H13" t="s">
        <v>39</v>
      </c>
    </row>
    <row r="14" spans="1:8" x14ac:dyDescent="0.25">
      <c r="A14" s="102" t="s">
        <v>2358</v>
      </c>
      <c r="B14" s="89" t="s">
        <v>2681</v>
      </c>
      <c r="C14" t="s">
        <v>753</v>
      </c>
      <c r="D14" t="s">
        <v>760</v>
      </c>
      <c r="E14" s="92" t="s">
        <v>761</v>
      </c>
      <c r="F14" s="94" t="s">
        <v>1661</v>
      </c>
      <c r="G14" s="92" t="s">
        <v>763</v>
      </c>
      <c r="H14" t="s">
        <v>39</v>
      </c>
    </row>
    <row r="15" spans="1:8" x14ac:dyDescent="0.25">
      <c r="A15" s="102" t="s">
        <v>2358</v>
      </c>
      <c r="B15" s="89" t="s">
        <v>2681</v>
      </c>
      <c r="C15" t="s">
        <v>753</v>
      </c>
      <c r="D15" t="s">
        <v>622</v>
      </c>
      <c r="E15" s="92" t="s">
        <v>756</v>
      </c>
      <c r="F15" s="94" t="s">
        <v>1655</v>
      </c>
      <c r="G15" s="92" t="s">
        <v>1634</v>
      </c>
      <c r="H15" t="s">
        <v>39</v>
      </c>
    </row>
    <row r="16" spans="1:8" x14ac:dyDescent="0.25">
      <c r="A16" s="102" t="s">
        <v>2358</v>
      </c>
      <c r="B16" s="89" t="s">
        <v>2681</v>
      </c>
      <c r="C16" t="s">
        <v>753</v>
      </c>
      <c r="D16" t="s">
        <v>622</v>
      </c>
      <c r="E16" s="92" t="s">
        <v>756</v>
      </c>
      <c r="F16" s="94" t="s">
        <v>1656</v>
      </c>
      <c r="G16" s="92" t="s">
        <v>757</v>
      </c>
      <c r="H16" t="s">
        <v>39</v>
      </c>
    </row>
    <row r="17" spans="1:8" x14ac:dyDescent="0.25">
      <c r="A17" s="102" t="s">
        <v>2358</v>
      </c>
      <c r="B17" s="89" t="s">
        <v>2681</v>
      </c>
      <c r="C17" t="s">
        <v>753</v>
      </c>
      <c r="D17" t="s">
        <v>622</v>
      </c>
      <c r="E17" s="92" t="s">
        <v>756</v>
      </c>
      <c r="F17" s="94" t="s">
        <v>2361</v>
      </c>
      <c r="G17" s="92" t="s">
        <v>2362</v>
      </c>
      <c r="H17" t="s">
        <v>39</v>
      </c>
    </row>
    <row r="18" spans="1:8" x14ac:dyDescent="0.25">
      <c r="A18" s="102" t="s">
        <v>2358</v>
      </c>
      <c r="B18" s="89" t="s">
        <v>2681</v>
      </c>
      <c r="C18" t="s">
        <v>753</v>
      </c>
      <c r="D18" t="s">
        <v>622</v>
      </c>
      <c r="E18" s="92" t="s">
        <v>756</v>
      </c>
      <c r="F18" s="94" t="s">
        <v>2363</v>
      </c>
      <c r="G18" s="92" t="s">
        <v>2682</v>
      </c>
      <c r="H18" t="s">
        <v>39</v>
      </c>
    </row>
    <row r="19" spans="1:8" x14ac:dyDescent="0.25">
      <c r="A19" s="102" t="s">
        <v>2358</v>
      </c>
      <c r="B19" s="89" t="s">
        <v>2681</v>
      </c>
      <c r="C19" t="s">
        <v>753</v>
      </c>
      <c r="D19" t="s">
        <v>622</v>
      </c>
      <c r="E19" s="92" t="s">
        <v>756</v>
      </c>
      <c r="F19" s="94" t="s">
        <v>2703</v>
      </c>
      <c r="G19" s="92" t="s">
        <v>2704</v>
      </c>
      <c r="H19" t="s">
        <v>1007</v>
      </c>
    </row>
    <row r="20" spans="1:8" x14ac:dyDescent="0.25">
      <c r="A20" s="102" t="s">
        <v>2359</v>
      </c>
      <c r="B20" s="89" t="s">
        <v>2680</v>
      </c>
      <c r="C20" t="s">
        <v>751</v>
      </c>
      <c r="D20" t="s">
        <v>2662</v>
      </c>
      <c r="E20" s="92" t="s">
        <v>2662</v>
      </c>
      <c r="F20" s="94" t="s">
        <v>2663</v>
      </c>
      <c r="G20" s="92" t="s">
        <v>2662</v>
      </c>
      <c r="H20" t="s">
        <v>1007</v>
      </c>
    </row>
    <row r="21" spans="1:8" x14ac:dyDescent="0.25">
      <c r="A21" s="102" t="s">
        <v>2359</v>
      </c>
      <c r="B21" s="89" t="s">
        <v>2680</v>
      </c>
      <c r="C21" t="s">
        <v>753</v>
      </c>
      <c r="D21" t="s">
        <v>764</v>
      </c>
      <c r="E21" s="92" t="s">
        <v>764</v>
      </c>
      <c r="F21" s="94" t="s">
        <v>1662</v>
      </c>
      <c r="G21" s="92" t="s">
        <v>764</v>
      </c>
      <c r="H21" t="s">
        <v>599</v>
      </c>
    </row>
    <row r="22" spans="1:8" x14ac:dyDescent="0.25">
      <c r="A22" s="102" t="s">
        <v>2358</v>
      </c>
      <c r="B22" s="89" t="s">
        <v>2681</v>
      </c>
      <c r="C22" t="s">
        <v>753</v>
      </c>
      <c r="D22" t="s">
        <v>770</v>
      </c>
      <c r="E22" s="92" t="s">
        <v>771</v>
      </c>
      <c r="F22" s="94" t="s">
        <v>1667</v>
      </c>
      <c r="G22" s="92" t="s">
        <v>772</v>
      </c>
      <c r="H22" t="s">
        <v>599</v>
      </c>
    </row>
    <row r="23" spans="1:8" x14ac:dyDescent="0.25">
      <c r="A23" s="102" t="s">
        <v>2358</v>
      </c>
      <c r="B23" s="89" t="s">
        <v>2681</v>
      </c>
      <c r="C23" t="s">
        <v>753</v>
      </c>
      <c r="D23" t="s">
        <v>770</v>
      </c>
      <c r="E23" s="92" t="s">
        <v>771</v>
      </c>
      <c r="F23" s="94" t="s">
        <v>1668</v>
      </c>
      <c r="G23" s="92" t="s">
        <v>983</v>
      </c>
      <c r="H23" t="s">
        <v>599</v>
      </c>
    </row>
    <row r="24" spans="1:8" x14ac:dyDescent="0.25">
      <c r="A24" s="102" t="s">
        <v>2358</v>
      </c>
      <c r="B24" s="89" t="s">
        <v>2681</v>
      </c>
      <c r="C24" t="s">
        <v>753</v>
      </c>
      <c r="D24" t="s">
        <v>770</v>
      </c>
      <c r="E24" s="92" t="s">
        <v>771</v>
      </c>
      <c r="F24" s="94" t="s">
        <v>1669</v>
      </c>
      <c r="G24" s="92" t="s">
        <v>773</v>
      </c>
      <c r="H24" t="s">
        <v>599</v>
      </c>
    </row>
    <row r="25" spans="1:8" x14ac:dyDescent="0.25">
      <c r="A25" s="102" t="s">
        <v>2358</v>
      </c>
      <c r="B25" s="89" t="s">
        <v>2681</v>
      </c>
      <c r="C25" t="s">
        <v>753</v>
      </c>
      <c r="D25" t="s">
        <v>770</v>
      </c>
      <c r="E25" s="92" t="s">
        <v>771</v>
      </c>
      <c r="F25" s="94" t="s">
        <v>2334</v>
      </c>
      <c r="G25" s="92" t="s">
        <v>2335</v>
      </c>
      <c r="H25" t="s">
        <v>596</v>
      </c>
    </row>
    <row r="26" spans="1:8" x14ac:dyDescent="0.25">
      <c r="A26" s="102" t="s">
        <v>2358</v>
      </c>
      <c r="B26" s="89" t="s">
        <v>2683</v>
      </c>
      <c r="C26" t="s">
        <v>751</v>
      </c>
      <c r="D26" t="s">
        <v>770</v>
      </c>
      <c r="E26" s="92" t="s">
        <v>771</v>
      </c>
      <c r="F26" s="94" t="s">
        <v>1904</v>
      </c>
      <c r="G26" s="92" t="s">
        <v>1905</v>
      </c>
      <c r="H26" t="s">
        <v>596</v>
      </c>
    </row>
    <row r="27" spans="1:8" x14ac:dyDescent="0.25">
      <c r="A27" s="102" t="s">
        <v>2358</v>
      </c>
      <c r="B27" s="89" t="s">
        <v>2683</v>
      </c>
      <c r="C27" t="s">
        <v>753</v>
      </c>
      <c r="D27" t="s">
        <v>765</v>
      </c>
      <c r="E27" s="92" t="s">
        <v>765</v>
      </c>
      <c r="F27" s="94" t="s">
        <v>1663</v>
      </c>
      <c r="G27" s="92" t="s">
        <v>766</v>
      </c>
      <c r="H27" t="s">
        <v>596</v>
      </c>
    </row>
    <row r="28" spans="1:8" x14ac:dyDescent="0.25">
      <c r="A28" s="102" t="s">
        <v>2358</v>
      </c>
      <c r="B28" s="89" t="s">
        <v>2681</v>
      </c>
      <c r="C28" t="s">
        <v>753</v>
      </c>
      <c r="D28" t="s">
        <v>765</v>
      </c>
      <c r="E28" s="92" t="s">
        <v>765</v>
      </c>
      <c r="F28" s="94" t="s">
        <v>1664</v>
      </c>
      <c r="G28" s="92" t="s">
        <v>767</v>
      </c>
      <c r="H28" t="s">
        <v>596</v>
      </c>
    </row>
    <row r="29" spans="1:8" x14ac:dyDescent="0.25">
      <c r="A29" s="102" t="s">
        <v>2358</v>
      </c>
      <c r="B29" s="89" t="s">
        <v>2681</v>
      </c>
      <c r="C29" t="s">
        <v>753</v>
      </c>
      <c r="D29" t="s">
        <v>765</v>
      </c>
      <c r="E29" s="92" t="s">
        <v>765</v>
      </c>
      <c r="F29" s="94" t="s">
        <v>1665</v>
      </c>
      <c r="G29" s="92" t="s">
        <v>768</v>
      </c>
      <c r="H29" t="s">
        <v>960</v>
      </c>
    </row>
    <row r="30" spans="1:8" x14ac:dyDescent="0.25">
      <c r="A30" s="102" t="s">
        <v>2358</v>
      </c>
      <c r="B30" s="89" t="s">
        <v>2683</v>
      </c>
      <c r="C30" t="s">
        <v>753</v>
      </c>
      <c r="D30" t="s">
        <v>765</v>
      </c>
      <c r="E30" s="92" t="s">
        <v>765</v>
      </c>
      <c r="F30" s="94" t="s">
        <v>1666</v>
      </c>
      <c r="G30" s="92" t="s">
        <v>769</v>
      </c>
      <c r="H30" t="s">
        <v>960</v>
      </c>
    </row>
    <row r="31" spans="1:8" x14ac:dyDescent="0.25">
      <c r="A31" s="102" t="s">
        <v>2358</v>
      </c>
      <c r="B31" s="89" t="s">
        <v>2683</v>
      </c>
      <c r="C31" t="s">
        <v>751</v>
      </c>
      <c r="D31" t="s">
        <v>774</v>
      </c>
      <c r="E31" s="92" t="s">
        <v>774</v>
      </c>
      <c r="F31" s="94" t="s">
        <v>1671</v>
      </c>
      <c r="G31" s="92" t="s">
        <v>1548</v>
      </c>
      <c r="H31" t="s">
        <v>599</v>
      </c>
    </row>
    <row r="32" spans="1:8" x14ac:dyDescent="0.25">
      <c r="A32" s="102" t="s">
        <v>2358</v>
      </c>
      <c r="B32" s="89" t="s">
        <v>2681</v>
      </c>
      <c r="C32" t="s">
        <v>753</v>
      </c>
      <c r="D32" t="s">
        <v>614</v>
      </c>
      <c r="E32" s="92" t="s">
        <v>614</v>
      </c>
      <c r="F32" s="94" t="s">
        <v>1672</v>
      </c>
      <c r="G32" s="92" t="s">
        <v>775</v>
      </c>
      <c r="H32" t="s">
        <v>599</v>
      </c>
    </row>
    <row r="33" spans="1:8" x14ac:dyDescent="0.25">
      <c r="A33" s="102" t="s">
        <v>2358</v>
      </c>
      <c r="B33" s="89" t="s">
        <v>2681</v>
      </c>
      <c r="C33" t="s">
        <v>753</v>
      </c>
      <c r="D33" t="s">
        <v>614</v>
      </c>
      <c r="E33" s="92" t="s">
        <v>614</v>
      </c>
      <c r="F33" s="94" t="s">
        <v>1673</v>
      </c>
      <c r="G33" s="92" t="s">
        <v>776</v>
      </c>
      <c r="H33" t="s">
        <v>599</v>
      </c>
    </row>
    <row r="34" spans="1:8" x14ac:dyDescent="0.25">
      <c r="A34" s="102" t="s">
        <v>2358</v>
      </c>
      <c r="B34" s="89" t="s">
        <v>2681</v>
      </c>
      <c r="C34" t="s">
        <v>753</v>
      </c>
      <c r="D34" t="s">
        <v>614</v>
      </c>
      <c r="E34" s="92" t="s">
        <v>614</v>
      </c>
      <c r="F34" s="94" t="s">
        <v>1674</v>
      </c>
      <c r="G34" s="92" t="s">
        <v>777</v>
      </c>
      <c r="H34" t="s">
        <v>599</v>
      </c>
    </row>
    <row r="35" spans="1:8" x14ac:dyDescent="0.25">
      <c r="A35" s="102" t="s">
        <v>2358</v>
      </c>
      <c r="B35" s="89" t="s">
        <v>2681</v>
      </c>
      <c r="C35" t="s">
        <v>753</v>
      </c>
      <c r="D35" t="s">
        <v>614</v>
      </c>
      <c r="E35" s="92" t="s">
        <v>614</v>
      </c>
      <c r="F35" s="94" t="s">
        <v>1675</v>
      </c>
      <c r="G35" s="92" t="s">
        <v>778</v>
      </c>
      <c r="H35" t="s">
        <v>599</v>
      </c>
    </row>
    <row r="36" spans="1:8" x14ac:dyDescent="0.25">
      <c r="A36" s="102" t="s">
        <v>2358</v>
      </c>
      <c r="B36" s="89" t="s">
        <v>2681</v>
      </c>
      <c r="C36" t="s">
        <v>753</v>
      </c>
      <c r="D36" t="s">
        <v>614</v>
      </c>
      <c r="E36" s="92" t="s">
        <v>614</v>
      </c>
      <c r="F36" s="94" t="s">
        <v>1676</v>
      </c>
      <c r="G36" s="92" t="s">
        <v>779</v>
      </c>
      <c r="H36" t="s">
        <v>599</v>
      </c>
    </row>
    <row r="37" spans="1:8" x14ac:dyDescent="0.25">
      <c r="A37" s="102" t="s">
        <v>2358</v>
      </c>
      <c r="B37" s="89" t="s">
        <v>2681</v>
      </c>
      <c r="C37" t="s">
        <v>753</v>
      </c>
      <c r="D37" t="s">
        <v>614</v>
      </c>
      <c r="E37" s="92" t="s">
        <v>614</v>
      </c>
      <c r="F37" s="94" t="s">
        <v>1677</v>
      </c>
      <c r="G37" s="92" t="s">
        <v>780</v>
      </c>
      <c r="H37" t="s">
        <v>599</v>
      </c>
    </row>
    <row r="38" spans="1:8" ht="34.5" x14ac:dyDescent="0.25">
      <c r="A38" s="102" t="s">
        <v>2358</v>
      </c>
      <c r="B38" s="89" t="s">
        <v>2684</v>
      </c>
      <c r="C38" t="s">
        <v>2685</v>
      </c>
      <c r="D38" t="s">
        <v>781</v>
      </c>
      <c r="E38" s="92" t="s">
        <v>781</v>
      </c>
      <c r="F38" s="94" t="s">
        <v>1678</v>
      </c>
      <c r="G38" s="92" t="s">
        <v>782</v>
      </c>
      <c r="H38" t="s">
        <v>599</v>
      </c>
    </row>
    <row r="39" spans="1:8" ht="34.5" x14ac:dyDescent="0.25">
      <c r="A39" s="102" t="s">
        <v>2358</v>
      </c>
      <c r="B39" s="89" t="s">
        <v>2684</v>
      </c>
      <c r="C39" t="s">
        <v>2685</v>
      </c>
      <c r="D39" t="s">
        <v>781</v>
      </c>
      <c r="E39" s="92" t="s">
        <v>781</v>
      </c>
      <c r="F39" s="94" t="s">
        <v>1679</v>
      </c>
      <c r="G39" s="92" t="s">
        <v>783</v>
      </c>
      <c r="H39" t="s">
        <v>599</v>
      </c>
    </row>
    <row r="40" spans="1:8" ht="34.5" x14ac:dyDescent="0.25">
      <c r="A40" s="102" t="s">
        <v>2358</v>
      </c>
      <c r="B40" s="89" t="s">
        <v>2684</v>
      </c>
      <c r="C40" t="s">
        <v>2685</v>
      </c>
      <c r="D40" t="s">
        <v>781</v>
      </c>
      <c r="E40" s="92" t="s">
        <v>781</v>
      </c>
      <c r="F40" s="94" t="s">
        <v>1680</v>
      </c>
      <c r="G40" s="92" t="s">
        <v>784</v>
      </c>
      <c r="H40" t="s">
        <v>599</v>
      </c>
    </row>
    <row r="41" spans="1:8" x14ac:dyDescent="0.25">
      <c r="A41" s="102" t="s">
        <v>2358</v>
      </c>
      <c r="B41" s="89" t="s">
        <v>2681</v>
      </c>
      <c r="C41" t="s">
        <v>753</v>
      </c>
      <c r="D41" t="s">
        <v>785</v>
      </c>
      <c r="E41" s="92" t="s">
        <v>786</v>
      </c>
      <c r="F41" s="94" t="s">
        <v>1681</v>
      </c>
      <c r="G41" s="92" t="s">
        <v>786</v>
      </c>
      <c r="H41" t="s">
        <v>599</v>
      </c>
    </row>
    <row r="42" spans="1:8" x14ac:dyDescent="0.25">
      <c r="A42" s="102" t="s">
        <v>2358</v>
      </c>
      <c r="B42" s="89" t="s">
        <v>2681</v>
      </c>
      <c r="C42" t="s">
        <v>753</v>
      </c>
      <c r="D42" t="s">
        <v>1957</v>
      </c>
      <c r="E42" s="92" t="s">
        <v>1958</v>
      </c>
      <c r="F42" s="94" t="s">
        <v>1959</v>
      </c>
      <c r="G42" s="92" t="s">
        <v>1960</v>
      </c>
      <c r="H42" t="s">
        <v>962</v>
      </c>
    </row>
    <row r="43" spans="1:8" x14ac:dyDescent="0.25">
      <c r="A43" s="102" t="s">
        <v>2358</v>
      </c>
      <c r="B43" s="89" t="s">
        <v>2681</v>
      </c>
      <c r="C43" t="s">
        <v>753</v>
      </c>
      <c r="D43" t="s">
        <v>1957</v>
      </c>
      <c r="E43" s="92" t="s">
        <v>1958</v>
      </c>
      <c r="F43" s="94" t="s">
        <v>1961</v>
      </c>
      <c r="G43" s="92" t="s">
        <v>1962</v>
      </c>
      <c r="H43" t="s">
        <v>39</v>
      </c>
    </row>
    <row r="44" spans="1:8" x14ac:dyDescent="0.25">
      <c r="A44" s="102" t="s">
        <v>2358</v>
      </c>
      <c r="B44" s="89" t="s">
        <v>2681</v>
      </c>
      <c r="C44" t="s">
        <v>753</v>
      </c>
      <c r="D44" t="s">
        <v>624</v>
      </c>
      <c r="E44" s="92" t="s">
        <v>624</v>
      </c>
      <c r="F44" s="94" t="s">
        <v>1682</v>
      </c>
      <c r="G44" s="92" t="s">
        <v>2041</v>
      </c>
      <c r="H44" t="s">
        <v>39</v>
      </c>
    </row>
    <row r="45" spans="1:8" x14ac:dyDescent="0.25">
      <c r="A45" s="102" t="s">
        <v>2358</v>
      </c>
      <c r="B45" s="89" t="s">
        <v>2681</v>
      </c>
      <c r="C45" t="s">
        <v>753</v>
      </c>
      <c r="D45" t="s">
        <v>624</v>
      </c>
      <c r="E45" s="92" t="s">
        <v>624</v>
      </c>
      <c r="F45" s="94" t="s">
        <v>1683</v>
      </c>
      <c r="G45" s="92" t="s">
        <v>787</v>
      </c>
      <c r="H45" t="s">
        <v>1007</v>
      </c>
    </row>
    <row r="46" spans="1:8" x14ac:dyDescent="0.25">
      <c r="A46" s="102" t="s">
        <v>2358</v>
      </c>
      <c r="B46" s="89" t="s">
        <v>2681</v>
      </c>
      <c r="C46" t="s">
        <v>753</v>
      </c>
      <c r="D46" t="s">
        <v>624</v>
      </c>
      <c r="E46" s="92" t="s">
        <v>624</v>
      </c>
      <c r="F46" s="94" t="s">
        <v>1684</v>
      </c>
      <c r="G46" s="92" t="s">
        <v>788</v>
      </c>
      <c r="H46" t="s">
        <v>1007</v>
      </c>
    </row>
    <row r="47" spans="1:8" x14ac:dyDescent="0.25">
      <c r="A47" s="102" t="s">
        <v>2358</v>
      </c>
      <c r="B47" s="89" t="s">
        <v>2681</v>
      </c>
      <c r="C47" t="s">
        <v>753</v>
      </c>
      <c r="D47" t="s">
        <v>624</v>
      </c>
      <c r="E47" s="92" t="s">
        <v>624</v>
      </c>
      <c r="F47" s="94" t="s">
        <v>1685</v>
      </c>
      <c r="G47" s="92" t="s">
        <v>789</v>
      </c>
      <c r="H47" t="s">
        <v>1007</v>
      </c>
    </row>
    <row r="48" spans="1:8" x14ac:dyDescent="0.25">
      <c r="A48" s="102" t="s">
        <v>2358</v>
      </c>
      <c r="B48" s="89" t="s">
        <v>2681</v>
      </c>
      <c r="C48" t="s">
        <v>753</v>
      </c>
      <c r="D48" t="s">
        <v>624</v>
      </c>
      <c r="E48" s="92" t="s">
        <v>624</v>
      </c>
      <c r="F48" s="94" t="s">
        <v>2282</v>
      </c>
      <c r="G48" s="92" t="s">
        <v>2283</v>
      </c>
      <c r="H48" t="s">
        <v>1007</v>
      </c>
    </row>
    <row r="49" spans="1:8" x14ac:dyDescent="0.25">
      <c r="A49" s="102" t="s">
        <v>2358</v>
      </c>
      <c r="B49" s="89" t="s">
        <v>2681</v>
      </c>
      <c r="C49" t="s">
        <v>753</v>
      </c>
      <c r="D49" t="s">
        <v>624</v>
      </c>
      <c r="E49" s="92" t="s">
        <v>624</v>
      </c>
      <c r="F49" s="94" t="s">
        <v>1686</v>
      </c>
      <c r="G49" s="92" t="s">
        <v>790</v>
      </c>
      <c r="H49" t="s">
        <v>1007</v>
      </c>
    </row>
    <row r="50" spans="1:8" ht="23.25" x14ac:dyDescent="0.25">
      <c r="A50" s="102" t="s">
        <v>2358</v>
      </c>
      <c r="B50" s="89" t="s">
        <v>2687</v>
      </c>
      <c r="C50" t="s">
        <v>2685</v>
      </c>
      <c r="D50" t="s">
        <v>793</v>
      </c>
      <c r="E50" s="92" t="s">
        <v>793</v>
      </c>
      <c r="F50" s="94" t="s">
        <v>3147</v>
      </c>
      <c r="G50" s="92" t="s">
        <v>794</v>
      </c>
      <c r="H50" t="s">
        <v>1908</v>
      </c>
    </row>
    <row r="51" spans="1:8" ht="23.25" x14ac:dyDescent="0.25">
      <c r="A51" s="102" t="s">
        <v>2358</v>
      </c>
      <c r="B51" s="89" t="s">
        <v>2687</v>
      </c>
      <c r="C51" t="s">
        <v>2685</v>
      </c>
      <c r="D51" t="s">
        <v>793</v>
      </c>
      <c r="E51" s="92" t="s">
        <v>793</v>
      </c>
      <c r="F51" s="94" t="s">
        <v>1688</v>
      </c>
      <c r="G51" s="92" t="s">
        <v>795</v>
      </c>
      <c r="H51" t="s">
        <v>1908</v>
      </c>
    </row>
    <row r="52" spans="1:8" ht="23.25" x14ac:dyDescent="0.25">
      <c r="A52" s="102" t="s">
        <v>2358</v>
      </c>
      <c r="B52" s="89" t="s">
        <v>2687</v>
      </c>
      <c r="C52" t="s">
        <v>2685</v>
      </c>
      <c r="D52" t="s">
        <v>793</v>
      </c>
      <c r="E52" s="92" t="s">
        <v>793</v>
      </c>
      <c r="F52" s="94" t="s">
        <v>3176</v>
      </c>
      <c r="G52" s="92" t="s">
        <v>796</v>
      </c>
      <c r="H52" t="s">
        <v>1908</v>
      </c>
    </row>
    <row r="53" spans="1:8" ht="23.25" x14ac:dyDescent="0.25">
      <c r="A53" s="102" t="s">
        <v>2358</v>
      </c>
      <c r="B53" s="89" t="s">
        <v>2687</v>
      </c>
      <c r="C53" t="s">
        <v>2685</v>
      </c>
      <c r="D53" t="s">
        <v>793</v>
      </c>
      <c r="E53" s="92" t="s">
        <v>793</v>
      </c>
      <c r="F53" s="94" t="s">
        <v>1689</v>
      </c>
      <c r="G53" s="92" t="s">
        <v>797</v>
      </c>
      <c r="H53" t="s">
        <v>1908</v>
      </c>
    </row>
    <row r="54" spans="1:8" ht="23.25" x14ac:dyDescent="0.25">
      <c r="A54" s="102" t="s">
        <v>2358</v>
      </c>
      <c r="B54" s="89" t="s">
        <v>2687</v>
      </c>
      <c r="C54" t="s">
        <v>2685</v>
      </c>
      <c r="D54" t="s">
        <v>793</v>
      </c>
      <c r="E54" s="92" t="s">
        <v>793</v>
      </c>
      <c r="F54" s="94" t="s">
        <v>1690</v>
      </c>
      <c r="G54" s="92" t="s">
        <v>798</v>
      </c>
      <c r="H54" t="s">
        <v>1908</v>
      </c>
    </row>
    <row r="55" spans="1:8" ht="23.25" x14ac:dyDescent="0.25">
      <c r="A55" s="102" t="s">
        <v>2358</v>
      </c>
      <c r="B55" s="89" t="s">
        <v>2687</v>
      </c>
      <c r="C55" t="s">
        <v>2685</v>
      </c>
      <c r="D55" t="s">
        <v>793</v>
      </c>
      <c r="E55" s="92" t="s">
        <v>793</v>
      </c>
      <c r="F55" s="94" t="s">
        <v>1691</v>
      </c>
      <c r="G55" s="92" t="s">
        <v>799</v>
      </c>
      <c r="H55" t="s">
        <v>1908</v>
      </c>
    </row>
    <row r="56" spans="1:8" ht="23.25" x14ac:dyDescent="0.25">
      <c r="A56" s="102" t="s">
        <v>2358</v>
      </c>
      <c r="B56" s="89" t="s">
        <v>2687</v>
      </c>
      <c r="C56" t="s">
        <v>2685</v>
      </c>
      <c r="D56" t="s">
        <v>793</v>
      </c>
      <c r="E56" s="92" t="s">
        <v>793</v>
      </c>
      <c r="F56" s="94" t="s">
        <v>1692</v>
      </c>
      <c r="G56" s="92" t="s">
        <v>803</v>
      </c>
      <c r="H56" t="s">
        <v>1908</v>
      </c>
    </row>
    <row r="57" spans="1:8" ht="23.25" x14ac:dyDescent="0.25">
      <c r="A57" s="102" t="s">
        <v>2358</v>
      </c>
      <c r="B57" s="89" t="s">
        <v>2687</v>
      </c>
      <c r="C57" t="s">
        <v>2685</v>
      </c>
      <c r="D57" t="s">
        <v>793</v>
      </c>
      <c r="E57" s="92" t="s">
        <v>793</v>
      </c>
      <c r="F57" s="94" t="s">
        <v>1693</v>
      </c>
      <c r="G57" s="92" t="s">
        <v>800</v>
      </c>
      <c r="H57" t="s">
        <v>1908</v>
      </c>
    </row>
    <row r="58" spans="1:8" ht="23.25" x14ac:dyDescent="0.25">
      <c r="A58" s="102" t="s">
        <v>2358</v>
      </c>
      <c r="B58" s="89" t="s">
        <v>2687</v>
      </c>
      <c r="C58" t="s">
        <v>2685</v>
      </c>
      <c r="D58" t="s">
        <v>793</v>
      </c>
      <c r="E58" s="92" t="s">
        <v>793</v>
      </c>
      <c r="F58" s="94" t="s">
        <v>1694</v>
      </c>
      <c r="G58" s="92" t="s">
        <v>801</v>
      </c>
      <c r="H58" t="s">
        <v>1908</v>
      </c>
    </row>
    <row r="59" spans="1:8" ht="23.25" x14ac:dyDescent="0.25">
      <c r="A59" s="102" t="s">
        <v>2358</v>
      </c>
      <c r="B59" s="89" t="s">
        <v>2687</v>
      </c>
      <c r="C59" t="s">
        <v>2685</v>
      </c>
      <c r="D59" t="s">
        <v>793</v>
      </c>
      <c r="E59" s="92" t="s">
        <v>793</v>
      </c>
      <c r="F59" s="94" t="s">
        <v>1695</v>
      </c>
      <c r="G59" s="92" t="s">
        <v>802</v>
      </c>
      <c r="H59" t="s">
        <v>602</v>
      </c>
    </row>
    <row r="60" spans="1:8" ht="23.25" x14ac:dyDescent="0.25">
      <c r="A60" s="102" t="s">
        <v>2358</v>
      </c>
      <c r="B60" s="89" t="s">
        <v>2687</v>
      </c>
      <c r="C60" t="s">
        <v>2685</v>
      </c>
      <c r="D60" t="s">
        <v>793</v>
      </c>
      <c r="E60" s="92" t="s">
        <v>793</v>
      </c>
      <c r="F60" s="94" t="s">
        <v>1696</v>
      </c>
      <c r="G60" s="92" t="s">
        <v>804</v>
      </c>
      <c r="H60" t="s">
        <v>602</v>
      </c>
    </row>
    <row r="61" spans="1:8" ht="23.25" x14ac:dyDescent="0.25">
      <c r="A61" s="102" t="s">
        <v>2358</v>
      </c>
      <c r="B61" s="89" t="s">
        <v>2687</v>
      </c>
      <c r="C61" t="s">
        <v>2685</v>
      </c>
      <c r="D61" t="s">
        <v>793</v>
      </c>
      <c r="E61" s="92" t="s">
        <v>793</v>
      </c>
      <c r="F61" s="94" t="s">
        <v>1697</v>
      </c>
      <c r="G61" s="92" t="s">
        <v>805</v>
      </c>
      <c r="H61" t="s">
        <v>602</v>
      </c>
    </row>
    <row r="62" spans="1:8" ht="23.25" x14ac:dyDescent="0.25">
      <c r="A62" s="102" t="s">
        <v>2358</v>
      </c>
      <c r="B62" s="89" t="s">
        <v>2687</v>
      </c>
      <c r="C62" t="s">
        <v>2685</v>
      </c>
      <c r="D62" t="s">
        <v>793</v>
      </c>
      <c r="E62" s="92" t="s">
        <v>793</v>
      </c>
      <c r="F62" s="94" t="s">
        <v>1698</v>
      </c>
      <c r="G62" s="92" t="s">
        <v>806</v>
      </c>
      <c r="H62" t="s">
        <v>602</v>
      </c>
    </row>
    <row r="63" spans="1:8" x14ac:dyDescent="0.25">
      <c r="A63" s="102" t="s">
        <v>2359</v>
      </c>
      <c r="B63" s="89" t="s">
        <v>2680</v>
      </c>
      <c r="C63" t="s">
        <v>753</v>
      </c>
      <c r="D63" t="s">
        <v>601</v>
      </c>
      <c r="E63" s="92" t="s">
        <v>601</v>
      </c>
      <c r="F63" s="94" t="s">
        <v>1700</v>
      </c>
      <c r="G63" s="92" t="s">
        <v>807</v>
      </c>
      <c r="H63" t="s">
        <v>602</v>
      </c>
    </row>
    <row r="64" spans="1:8" x14ac:dyDescent="0.25">
      <c r="A64" s="102" t="s">
        <v>2359</v>
      </c>
      <c r="B64" s="89" t="s">
        <v>2680</v>
      </c>
      <c r="C64" t="s">
        <v>753</v>
      </c>
      <c r="D64" t="s">
        <v>601</v>
      </c>
      <c r="E64" s="92" t="s">
        <v>601</v>
      </c>
      <c r="F64" s="94" t="s">
        <v>1701</v>
      </c>
      <c r="G64" s="92" t="s">
        <v>808</v>
      </c>
      <c r="H64" t="s">
        <v>602</v>
      </c>
    </row>
    <row r="65" spans="1:8" x14ac:dyDescent="0.25">
      <c r="A65" s="102" t="s">
        <v>2359</v>
      </c>
      <c r="B65" s="89" t="s">
        <v>2680</v>
      </c>
      <c r="C65" t="s">
        <v>753</v>
      </c>
      <c r="D65" t="s">
        <v>601</v>
      </c>
      <c r="E65" s="92" t="s">
        <v>601</v>
      </c>
      <c r="F65" s="94" t="s">
        <v>1702</v>
      </c>
      <c r="G65" s="92" t="s">
        <v>809</v>
      </c>
      <c r="H65" t="s">
        <v>602</v>
      </c>
    </row>
    <row r="66" spans="1:8" x14ac:dyDescent="0.25">
      <c r="A66" s="102" t="s">
        <v>2359</v>
      </c>
      <c r="B66" s="89" t="s">
        <v>2680</v>
      </c>
      <c r="C66" t="s">
        <v>753</v>
      </c>
      <c r="D66" t="s">
        <v>601</v>
      </c>
      <c r="E66" s="92" t="s">
        <v>601</v>
      </c>
      <c r="F66" s="94" t="s">
        <v>1703</v>
      </c>
      <c r="G66" s="92" t="s">
        <v>810</v>
      </c>
      <c r="H66" t="s">
        <v>602</v>
      </c>
    </row>
    <row r="67" spans="1:8" x14ac:dyDescent="0.25">
      <c r="A67" s="102" t="s">
        <v>2359</v>
      </c>
      <c r="B67" s="89" t="s">
        <v>2680</v>
      </c>
      <c r="C67" t="s">
        <v>753</v>
      </c>
      <c r="D67" t="s">
        <v>601</v>
      </c>
      <c r="E67" s="92" t="s">
        <v>601</v>
      </c>
      <c r="F67" s="94" t="s">
        <v>1704</v>
      </c>
      <c r="G67" s="92" t="s">
        <v>811</v>
      </c>
      <c r="H67" t="s">
        <v>602</v>
      </c>
    </row>
    <row r="68" spans="1:8" x14ac:dyDescent="0.25">
      <c r="A68" s="102" t="s">
        <v>2359</v>
      </c>
      <c r="B68" s="89" t="s">
        <v>2680</v>
      </c>
      <c r="C68" t="s">
        <v>751</v>
      </c>
      <c r="D68" t="s">
        <v>601</v>
      </c>
      <c r="E68" s="92" t="s">
        <v>601</v>
      </c>
      <c r="F68" s="94" t="s">
        <v>1705</v>
      </c>
      <c r="G68" s="92" t="s">
        <v>812</v>
      </c>
      <c r="H68" t="s">
        <v>1007</v>
      </c>
    </row>
    <row r="69" spans="1:8" x14ac:dyDescent="0.25">
      <c r="A69" s="102" t="s">
        <v>2358</v>
      </c>
      <c r="B69" s="89" t="s">
        <v>2681</v>
      </c>
      <c r="C69" t="s">
        <v>753</v>
      </c>
      <c r="D69" t="s">
        <v>813</v>
      </c>
      <c r="E69" s="92" t="s">
        <v>813</v>
      </c>
      <c r="F69" s="94" t="s">
        <v>1706</v>
      </c>
      <c r="G69" s="92" t="s">
        <v>814</v>
      </c>
      <c r="H69" t="s">
        <v>1007</v>
      </c>
    </row>
    <row r="70" spans="1:8" x14ac:dyDescent="0.25">
      <c r="A70" s="102" t="s">
        <v>2358</v>
      </c>
      <c r="B70" s="89" t="s">
        <v>2681</v>
      </c>
      <c r="C70" t="s">
        <v>753</v>
      </c>
      <c r="D70" t="s">
        <v>813</v>
      </c>
      <c r="E70" s="92" t="s">
        <v>813</v>
      </c>
      <c r="F70" s="94" t="s">
        <v>1707</v>
      </c>
      <c r="G70" s="92" t="s">
        <v>815</v>
      </c>
      <c r="H70" t="s">
        <v>1007</v>
      </c>
    </row>
    <row r="71" spans="1:8" x14ac:dyDescent="0.25">
      <c r="A71" s="102" t="s">
        <v>2358</v>
      </c>
      <c r="B71" s="89" t="s">
        <v>2681</v>
      </c>
      <c r="C71" t="s">
        <v>753</v>
      </c>
      <c r="D71" t="s">
        <v>813</v>
      </c>
      <c r="E71" s="92" t="s">
        <v>813</v>
      </c>
      <c r="F71" s="94" t="s">
        <v>1708</v>
      </c>
      <c r="G71" s="92" t="s">
        <v>816</v>
      </c>
      <c r="H71" t="s">
        <v>1007</v>
      </c>
    </row>
    <row r="72" spans="1:8" x14ac:dyDescent="0.25">
      <c r="A72" s="102" t="s">
        <v>2358</v>
      </c>
      <c r="B72" s="89" t="s">
        <v>2681</v>
      </c>
      <c r="C72" t="s">
        <v>753</v>
      </c>
      <c r="D72" t="s">
        <v>813</v>
      </c>
      <c r="E72" s="92" t="s">
        <v>813</v>
      </c>
      <c r="F72" s="94" t="s">
        <v>1709</v>
      </c>
      <c r="G72" s="92" t="s">
        <v>817</v>
      </c>
      <c r="H72" t="s">
        <v>39</v>
      </c>
    </row>
    <row r="73" spans="1:8" x14ac:dyDescent="0.25">
      <c r="A73" s="102" t="s">
        <v>2358</v>
      </c>
      <c r="B73" s="89" t="s">
        <v>2681</v>
      </c>
      <c r="C73" t="s">
        <v>753</v>
      </c>
      <c r="D73" t="s">
        <v>813</v>
      </c>
      <c r="E73" s="92" t="s">
        <v>813</v>
      </c>
      <c r="F73" s="94" t="s">
        <v>3177</v>
      </c>
      <c r="G73" s="92" t="s">
        <v>3178</v>
      </c>
      <c r="H73" t="s">
        <v>39</v>
      </c>
    </row>
    <row r="74" spans="1:8" x14ac:dyDescent="0.25">
      <c r="A74" s="102" t="s">
        <v>2358</v>
      </c>
      <c r="B74" s="89" t="s">
        <v>2681</v>
      </c>
      <c r="C74" t="s">
        <v>753</v>
      </c>
      <c r="D74" t="s">
        <v>975</v>
      </c>
      <c r="E74" s="92" t="s">
        <v>603</v>
      </c>
      <c r="F74" s="94" t="s">
        <v>1687</v>
      </c>
      <c r="G74" s="92" t="s">
        <v>791</v>
      </c>
      <c r="H74" t="s">
        <v>39</v>
      </c>
    </row>
    <row r="75" spans="1:8" x14ac:dyDescent="0.25">
      <c r="A75" s="102" t="s">
        <v>2358</v>
      </c>
      <c r="B75" s="89" t="s">
        <v>2681</v>
      </c>
      <c r="C75" t="s">
        <v>753</v>
      </c>
      <c r="D75" t="s">
        <v>975</v>
      </c>
      <c r="E75" s="92" t="s">
        <v>603</v>
      </c>
      <c r="F75" s="94" t="s">
        <v>2227</v>
      </c>
      <c r="G75" s="92" t="s">
        <v>2228</v>
      </c>
      <c r="H75" t="s">
        <v>39</v>
      </c>
    </row>
    <row r="76" spans="1:8" x14ac:dyDescent="0.25">
      <c r="A76" s="102" t="s">
        <v>2358</v>
      </c>
      <c r="B76" s="89" t="s">
        <v>2681</v>
      </c>
      <c r="C76" t="s">
        <v>753</v>
      </c>
      <c r="D76" t="s">
        <v>975</v>
      </c>
      <c r="E76" s="92" t="s">
        <v>603</v>
      </c>
      <c r="F76" s="94" t="s">
        <v>625</v>
      </c>
      <c r="G76" s="92" t="s">
        <v>792</v>
      </c>
      <c r="H76" t="s">
        <v>39</v>
      </c>
    </row>
    <row r="77" spans="1:8" ht="23.25" x14ac:dyDescent="0.25">
      <c r="A77" s="102" t="s">
        <v>2358</v>
      </c>
      <c r="B77" s="89" t="s">
        <v>2687</v>
      </c>
      <c r="C77" t="s">
        <v>2685</v>
      </c>
      <c r="D77" t="s">
        <v>606</v>
      </c>
      <c r="E77" s="92" t="s">
        <v>606</v>
      </c>
      <c r="F77" s="94" t="s">
        <v>1710</v>
      </c>
      <c r="G77" s="92" t="s">
        <v>818</v>
      </c>
      <c r="H77" t="s">
        <v>39</v>
      </c>
    </row>
    <row r="78" spans="1:8" ht="23.25" x14ac:dyDescent="0.25">
      <c r="A78" s="102" t="s">
        <v>2358</v>
      </c>
      <c r="B78" s="89" t="s">
        <v>2687</v>
      </c>
      <c r="C78" t="s">
        <v>2685</v>
      </c>
      <c r="D78" t="s">
        <v>606</v>
      </c>
      <c r="E78" s="92" t="s">
        <v>606</v>
      </c>
      <c r="F78" s="94" t="s">
        <v>1711</v>
      </c>
      <c r="G78" s="92" t="s">
        <v>819</v>
      </c>
      <c r="H78" t="s">
        <v>39</v>
      </c>
    </row>
    <row r="79" spans="1:8" ht="23.25" x14ac:dyDescent="0.25">
      <c r="A79" s="102" t="s">
        <v>2358</v>
      </c>
      <c r="B79" s="89" t="s">
        <v>2687</v>
      </c>
      <c r="C79" t="s">
        <v>2685</v>
      </c>
      <c r="D79" t="s">
        <v>606</v>
      </c>
      <c r="E79" s="92" t="s">
        <v>606</v>
      </c>
      <c r="F79" s="94" t="s">
        <v>1712</v>
      </c>
      <c r="G79" s="92" t="s">
        <v>1906</v>
      </c>
      <c r="H79" t="s">
        <v>39</v>
      </c>
    </row>
    <row r="80" spans="1:8" x14ac:dyDescent="0.25">
      <c r="A80" s="102" t="s">
        <v>2358</v>
      </c>
      <c r="B80" s="89" t="s">
        <v>2683</v>
      </c>
      <c r="C80" t="s">
        <v>751</v>
      </c>
      <c r="D80" t="s">
        <v>606</v>
      </c>
      <c r="E80" s="92" t="s">
        <v>606</v>
      </c>
      <c r="F80" s="94" t="s">
        <v>1713</v>
      </c>
      <c r="G80" s="92" t="s">
        <v>820</v>
      </c>
      <c r="H80" t="s">
        <v>39</v>
      </c>
    </row>
    <row r="81" spans="1:8" ht="23.25" x14ac:dyDescent="0.25">
      <c r="A81" s="102" t="s">
        <v>2358</v>
      </c>
      <c r="B81" s="89" t="s">
        <v>2687</v>
      </c>
      <c r="C81" t="s">
        <v>2685</v>
      </c>
      <c r="D81" t="s">
        <v>606</v>
      </c>
      <c r="E81" s="92" t="s">
        <v>606</v>
      </c>
      <c r="F81" s="94" t="s">
        <v>1714</v>
      </c>
      <c r="G81" s="92" t="s">
        <v>821</v>
      </c>
      <c r="H81" t="s">
        <v>39</v>
      </c>
    </row>
    <row r="82" spans="1:8" ht="23.25" x14ac:dyDescent="0.25">
      <c r="A82" s="102" t="s">
        <v>2358</v>
      </c>
      <c r="B82" s="89" t="s">
        <v>2687</v>
      </c>
      <c r="C82" t="s">
        <v>2685</v>
      </c>
      <c r="D82" t="s">
        <v>606</v>
      </c>
      <c r="E82" s="92" t="s">
        <v>606</v>
      </c>
      <c r="F82" s="94" t="s">
        <v>1715</v>
      </c>
      <c r="G82" s="92" t="s">
        <v>822</v>
      </c>
      <c r="H82" t="s">
        <v>39</v>
      </c>
    </row>
    <row r="83" spans="1:8" ht="23.25" x14ac:dyDescent="0.25">
      <c r="A83" s="102" t="s">
        <v>2358</v>
      </c>
      <c r="B83" s="89" t="s">
        <v>2687</v>
      </c>
      <c r="C83" t="s">
        <v>2685</v>
      </c>
      <c r="D83" t="s">
        <v>606</v>
      </c>
      <c r="E83" s="92" t="s">
        <v>606</v>
      </c>
      <c r="F83" s="94" t="s">
        <v>1716</v>
      </c>
      <c r="G83" s="92" t="s">
        <v>823</v>
      </c>
      <c r="H83" t="s">
        <v>39</v>
      </c>
    </row>
    <row r="84" spans="1:8" x14ac:dyDescent="0.25">
      <c r="A84" s="102" t="s">
        <v>2358</v>
      </c>
      <c r="B84" s="89" t="s">
        <v>2683</v>
      </c>
      <c r="C84" t="s">
        <v>751</v>
      </c>
      <c r="D84" t="s">
        <v>606</v>
      </c>
      <c r="E84" s="92" t="s">
        <v>606</v>
      </c>
      <c r="F84" s="94" t="s">
        <v>1717</v>
      </c>
      <c r="G84" s="92" t="s">
        <v>824</v>
      </c>
      <c r="H84" t="s">
        <v>39</v>
      </c>
    </row>
    <row r="85" spans="1:8" ht="23.25" x14ac:dyDescent="0.25">
      <c r="A85" s="102" t="s">
        <v>2358</v>
      </c>
      <c r="B85" s="89" t="s">
        <v>2687</v>
      </c>
      <c r="C85" t="s">
        <v>2685</v>
      </c>
      <c r="D85" t="s">
        <v>606</v>
      </c>
      <c r="E85" s="92" t="s">
        <v>606</v>
      </c>
      <c r="F85" s="94" t="s">
        <v>1718</v>
      </c>
      <c r="G85" s="92" t="s">
        <v>825</v>
      </c>
      <c r="H85" t="s">
        <v>2081</v>
      </c>
    </row>
    <row r="86" spans="1:8" x14ac:dyDescent="0.25">
      <c r="A86" s="102" t="s">
        <v>2358</v>
      </c>
      <c r="B86" s="89" t="s">
        <v>2683</v>
      </c>
      <c r="C86" t="s">
        <v>751</v>
      </c>
      <c r="D86" t="s">
        <v>606</v>
      </c>
      <c r="E86" s="92" t="s">
        <v>606</v>
      </c>
      <c r="F86" s="94" t="s">
        <v>1719</v>
      </c>
      <c r="G86" s="92" t="s">
        <v>826</v>
      </c>
      <c r="H86" t="s">
        <v>39</v>
      </c>
    </row>
    <row r="87" spans="1:8" x14ac:dyDescent="0.25">
      <c r="A87" s="102" t="s">
        <v>2359</v>
      </c>
      <c r="B87" s="89" t="s">
        <v>2680</v>
      </c>
      <c r="C87" t="s">
        <v>753</v>
      </c>
      <c r="D87" t="s">
        <v>1638</v>
      </c>
      <c r="E87" s="92" t="s">
        <v>1639</v>
      </c>
      <c r="F87" s="94" t="s">
        <v>1640</v>
      </c>
      <c r="G87" s="92" t="s">
        <v>1641</v>
      </c>
      <c r="H87" t="s">
        <v>1007</v>
      </c>
    </row>
    <row r="88" spans="1:8" x14ac:dyDescent="0.25">
      <c r="A88" s="102" t="s">
        <v>2358</v>
      </c>
      <c r="B88" s="89" t="s">
        <v>2681</v>
      </c>
      <c r="C88" t="s">
        <v>753</v>
      </c>
      <c r="D88" t="s">
        <v>1602</v>
      </c>
      <c r="E88" s="92" t="s">
        <v>1603</v>
      </c>
      <c r="F88" s="94" t="s">
        <v>1720</v>
      </c>
      <c r="G88" s="92" t="s">
        <v>1603</v>
      </c>
      <c r="H88" t="s">
        <v>1007</v>
      </c>
    </row>
    <row r="89" spans="1:8" x14ac:dyDescent="0.25">
      <c r="A89" s="102" t="s">
        <v>2358</v>
      </c>
      <c r="B89" s="89" t="s">
        <v>2681</v>
      </c>
      <c r="C89" t="s">
        <v>753</v>
      </c>
      <c r="D89" t="s">
        <v>595</v>
      </c>
      <c r="E89" s="92" t="s">
        <v>827</v>
      </c>
      <c r="F89" s="94" t="s">
        <v>1721</v>
      </c>
      <c r="G89" s="92" t="s">
        <v>828</v>
      </c>
      <c r="H89" t="s">
        <v>594</v>
      </c>
    </row>
    <row r="90" spans="1:8" x14ac:dyDescent="0.25">
      <c r="A90" s="102" t="s">
        <v>2358</v>
      </c>
      <c r="B90" s="89" t="s">
        <v>2681</v>
      </c>
      <c r="C90" t="s">
        <v>753</v>
      </c>
      <c r="D90" t="s">
        <v>595</v>
      </c>
      <c r="E90" s="92" t="s">
        <v>827</v>
      </c>
      <c r="F90" s="94" t="s">
        <v>1722</v>
      </c>
      <c r="G90" s="92" t="s">
        <v>829</v>
      </c>
      <c r="H90" t="s">
        <v>594</v>
      </c>
    </row>
    <row r="91" spans="1:8" x14ac:dyDescent="0.25">
      <c r="A91" s="102" t="s">
        <v>2358</v>
      </c>
      <c r="B91" s="89" t="s">
        <v>2683</v>
      </c>
      <c r="C91" t="s">
        <v>751</v>
      </c>
      <c r="D91" t="s">
        <v>597</v>
      </c>
      <c r="E91" s="92" t="s">
        <v>597</v>
      </c>
      <c r="F91" s="94" t="s">
        <v>1723</v>
      </c>
      <c r="G91" s="92" t="s">
        <v>830</v>
      </c>
      <c r="H91" t="s">
        <v>594</v>
      </c>
    </row>
    <row r="92" spans="1:8" x14ac:dyDescent="0.25">
      <c r="A92" s="102" t="s">
        <v>2358</v>
      </c>
      <c r="B92" s="89" t="s">
        <v>2683</v>
      </c>
      <c r="C92" t="s">
        <v>751</v>
      </c>
      <c r="D92" t="s">
        <v>597</v>
      </c>
      <c r="E92" s="92" t="s">
        <v>597</v>
      </c>
      <c r="F92" s="94" t="s">
        <v>1724</v>
      </c>
      <c r="G92" s="92" t="s">
        <v>1614</v>
      </c>
      <c r="H92" t="s">
        <v>594</v>
      </c>
    </row>
    <row r="93" spans="1:8" x14ac:dyDescent="0.25">
      <c r="A93" s="102" t="s">
        <v>2358</v>
      </c>
      <c r="B93" s="89" t="s">
        <v>2683</v>
      </c>
      <c r="C93" t="s">
        <v>751</v>
      </c>
      <c r="D93" t="s">
        <v>597</v>
      </c>
      <c r="E93" s="92" t="s">
        <v>597</v>
      </c>
      <c r="F93" s="94" t="s">
        <v>2284</v>
      </c>
      <c r="G93" s="92" t="s">
        <v>2285</v>
      </c>
      <c r="H93" t="s">
        <v>594</v>
      </c>
    </row>
    <row r="94" spans="1:8" x14ac:dyDescent="0.25">
      <c r="A94" s="102" t="s">
        <v>2358</v>
      </c>
      <c r="B94" s="89" t="s">
        <v>2683</v>
      </c>
      <c r="C94" t="s">
        <v>751</v>
      </c>
      <c r="D94" t="s">
        <v>597</v>
      </c>
      <c r="E94" s="92" t="s">
        <v>597</v>
      </c>
      <c r="F94" s="94" t="s">
        <v>1725</v>
      </c>
      <c r="G94" s="92" t="s">
        <v>2336</v>
      </c>
      <c r="H94" t="s">
        <v>594</v>
      </c>
    </row>
    <row r="95" spans="1:8" x14ac:dyDescent="0.25">
      <c r="A95" s="102" t="s">
        <v>2358</v>
      </c>
      <c r="B95" s="89" t="s">
        <v>2683</v>
      </c>
      <c r="C95" t="s">
        <v>751</v>
      </c>
      <c r="D95" t="s">
        <v>597</v>
      </c>
      <c r="E95" s="92" t="s">
        <v>597</v>
      </c>
      <c r="F95" s="94" t="s">
        <v>1726</v>
      </c>
      <c r="G95" s="92" t="s">
        <v>831</v>
      </c>
      <c r="H95" t="s">
        <v>594</v>
      </c>
    </row>
    <row r="96" spans="1:8" x14ac:dyDescent="0.25">
      <c r="A96" s="102" t="s">
        <v>2358</v>
      </c>
      <c r="B96" s="89" t="s">
        <v>2683</v>
      </c>
      <c r="C96" t="s">
        <v>751</v>
      </c>
      <c r="D96" t="s">
        <v>597</v>
      </c>
      <c r="E96" s="92" t="s">
        <v>597</v>
      </c>
      <c r="F96" s="94" t="s">
        <v>1727</v>
      </c>
      <c r="G96" s="92" t="s">
        <v>1615</v>
      </c>
      <c r="H96" t="s">
        <v>594</v>
      </c>
    </row>
    <row r="97" spans="1:8" x14ac:dyDescent="0.25">
      <c r="A97" s="102" t="s">
        <v>2358</v>
      </c>
      <c r="B97" s="89" t="s">
        <v>2683</v>
      </c>
      <c r="C97" t="s">
        <v>751</v>
      </c>
      <c r="D97" t="s">
        <v>597</v>
      </c>
      <c r="E97" s="92" t="s">
        <v>597</v>
      </c>
      <c r="F97" s="94" t="s">
        <v>2231</v>
      </c>
      <c r="G97" s="92" t="s">
        <v>2232</v>
      </c>
      <c r="H97" t="s">
        <v>594</v>
      </c>
    </row>
    <row r="98" spans="1:8" x14ac:dyDescent="0.25">
      <c r="A98" s="102" t="s">
        <v>2358</v>
      </c>
      <c r="B98" s="89" t="s">
        <v>2683</v>
      </c>
      <c r="C98" t="s">
        <v>751</v>
      </c>
      <c r="D98" t="s">
        <v>597</v>
      </c>
      <c r="E98" s="92" t="s">
        <v>597</v>
      </c>
      <c r="F98" s="94" t="s">
        <v>2229</v>
      </c>
      <c r="G98" s="92" t="s">
        <v>2230</v>
      </c>
      <c r="H98" t="s">
        <v>594</v>
      </c>
    </row>
    <row r="99" spans="1:8" x14ac:dyDescent="0.25">
      <c r="A99" s="102" t="s">
        <v>2358</v>
      </c>
      <c r="B99" s="89" t="s">
        <v>2683</v>
      </c>
      <c r="C99" t="s">
        <v>751</v>
      </c>
      <c r="D99" t="s">
        <v>597</v>
      </c>
      <c r="E99" s="92" t="s">
        <v>597</v>
      </c>
      <c r="F99" s="94" t="s">
        <v>1728</v>
      </c>
      <c r="G99" s="92" t="s">
        <v>1729</v>
      </c>
      <c r="H99" t="s">
        <v>596</v>
      </c>
    </row>
    <row r="100" spans="1:8" x14ac:dyDescent="0.25">
      <c r="A100" s="102" t="s">
        <v>2358</v>
      </c>
      <c r="B100" s="89" t="s">
        <v>2681</v>
      </c>
      <c r="C100" t="s">
        <v>753</v>
      </c>
      <c r="D100" t="s">
        <v>832</v>
      </c>
      <c r="E100" s="92" t="s">
        <v>3148</v>
      </c>
      <c r="F100" s="94" t="s">
        <v>1730</v>
      </c>
      <c r="G100" s="92" t="s">
        <v>3149</v>
      </c>
      <c r="H100" t="s">
        <v>596</v>
      </c>
    </row>
    <row r="101" spans="1:8" x14ac:dyDescent="0.25">
      <c r="A101" s="102" t="s">
        <v>2358</v>
      </c>
      <c r="B101" s="89" t="s">
        <v>2681</v>
      </c>
      <c r="C101" t="s">
        <v>753</v>
      </c>
      <c r="D101" t="s">
        <v>621</v>
      </c>
      <c r="E101" s="92" t="s">
        <v>834</v>
      </c>
      <c r="F101" s="94" t="s">
        <v>2430</v>
      </c>
      <c r="G101" s="92" t="s">
        <v>2431</v>
      </c>
      <c r="H101" t="s">
        <v>596</v>
      </c>
    </row>
    <row r="102" spans="1:8" x14ac:dyDescent="0.25">
      <c r="A102" s="102" t="s">
        <v>2358</v>
      </c>
      <c r="B102" s="89" t="s">
        <v>2681</v>
      </c>
      <c r="C102" t="s">
        <v>753</v>
      </c>
      <c r="D102" t="s">
        <v>621</v>
      </c>
      <c r="E102" s="92" t="s">
        <v>834</v>
      </c>
      <c r="F102" s="94" t="s">
        <v>2364</v>
      </c>
      <c r="G102" s="92" t="s">
        <v>2365</v>
      </c>
      <c r="H102" t="s">
        <v>596</v>
      </c>
    </row>
    <row r="103" spans="1:8" x14ac:dyDescent="0.25">
      <c r="A103" s="102" t="s">
        <v>2358</v>
      </c>
      <c r="B103" s="89" t="s">
        <v>2681</v>
      </c>
      <c r="C103" t="s">
        <v>753</v>
      </c>
      <c r="D103" t="s">
        <v>621</v>
      </c>
      <c r="E103" s="92" t="s">
        <v>834</v>
      </c>
      <c r="F103" s="94" t="s">
        <v>2286</v>
      </c>
      <c r="G103" s="92" t="s">
        <v>2287</v>
      </c>
      <c r="H103" t="s">
        <v>596</v>
      </c>
    </row>
    <row r="104" spans="1:8" x14ac:dyDescent="0.25">
      <c r="A104" s="102" t="s">
        <v>2358</v>
      </c>
      <c r="B104" s="89" t="s">
        <v>2681</v>
      </c>
      <c r="C104" t="s">
        <v>753</v>
      </c>
      <c r="D104" t="s">
        <v>621</v>
      </c>
      <c r="E104" s="92" t="s">
        <v>834</v>
      </c>
      <c r="F104" s="94" t="s">
        <v>1734</v>
      </c>
      <c r="G104" s="92" t="s">
        <v>1988</v>
      </c>
      <c r="H104" t="s">
        <v>596</v>
      </c>
    </row>
    <row r="105" spans="1:8" x14ac:dyDescent="0.25">
      <c r="A105" s="102" t="s">
        <v>2358</v>
      </c>
      <c r="B105" s="89" t="s">
        <v>2681</v>
      </c>
      <c r="C105" t="s">
        <v>753</v>
      </c>
      <c r="D105" t="s">
        <v>621</v>
      </c>
      <c r="E105" s="92" t="s">
        <v>834</v>
      </c>
      <c r="F105" s="94" t="s">
        <v>1989</v>
      </c>
      <c r="G105" s="92" t="s">
        <v>1990</v>
      </c>
      <c r="H105" t="s">
        <v>596</v>
      </c>
    </row>
    <row r="106" spans="1:8" x14ac:dyDescent="0.25">
      <c r="A106" s="102" t="s">
        <v>2359</v>
      </c>
      <c r="B106" s="89" t="s">
        <v>2680</v>
      </c>
      <c r="C106" t="s">
        <v>753</v>
      </c>
      <c r="D106" t="s">
        <v>621</v>
      </c>
      <c r="E106" s="92" t="s">
        <v>834</v>
      </c>
      <c r="F106" s="94" t="s">
        <v>1936</v>
      </c>
      <c r="G106" s="92" t="s">
        <v>1991</v>
      </c>
      <c r="H106" t="s">
        <v>596</v>
      </c>
    </row>
    <row r="107" spans="1:8" x14ac:dyDescent="0.25">
      <c r="A107" s="102" t="s">
        <v>2358</v>
      </c>
      <c r="B107" s="89" t="s">
        <v>2681</v>
      </c>
      <c r="C107" t="s">
        <v>753</v>
      </c>
      <c r="D107" t="s">
        <v>621</v>
      </c>
      <c r="E107" s="92" t="s">
        <v>834</v>
      </c>
      <c r="F107" s="94" t="s">
        <v>1992</v>
      </c>
      <c r="G107" s="92" t="s">
        <v>1993</v>
      </c>
      <c r="H107" t="s">
        <v>596</v>
      </c>
    </row>
    <row r="108" spans="1:8" x14ac:dyDescent="0.25">
      <c r="A108" s="102" t="s">
        <v>2358</v>
      </c>
      <c r="B108" s="89" t="s">
        <v>2681</v>
      </c>
      <c r="C108" t="s">
        <v>753</v>
      </c>
      <c r="D108" t="s">
        <v>621</v>
      </c>
      <c r="E108" s="92" t="s">
        <v>834</v>
      </c>
      <c r="F108" s="94" t="s">
        <v>1994</v>
      </c>
      <c r="G108" s="92" t="s">
        <v>1995</v>
      </c>
      <c r="H108" t="s">
        <v>1007</v>
      </c>
    </row>
    <row r="109" spans="1:8" x14ac:dyDescent="0.25">
      <c r="A109" s="102" t="s">
        <v>2358</v>
      </c>
      <c r="B109" s="89" t="s">
        <v>2681</v>
      </c>
      <c r="C109" t="s">
        <v>753</v>
      </c>
      <c r="D109" t="s">
        <v>621</v>
      </c>
      <c r="E109" s="92" t="s">
        <v>834</v>
      </c>
      <c r="F109" s="94" t="s">
        <v>1996</v>
      </c>
      <c r="G109" s="92" t="s">
        <v>1997</v>
      </c>
      <c r="H109" t="s">
        <v>1007</v>
      </c>
    </row>
    <row r="110" spans="1:8" x14ac:dyDescent="0.25">
      <c r="A110" s="102" t="s">
        <v>2358</v>
      </c>
      <c r="B110" s="89" t="s">
        <v>2681</v>
      </c>
      <c r="C110" t="s">
        <v>753</v>
      </c>
      <c r="D110" t="s">
        <v>621</v>
      </c>
      <c r="E110" s="92" t="s">
        <v>834</v>
      </c>
      <c r="F110" s="94" t="s">
        <v>1732</v>
      </c>
      <c r="G110" s="92" t="s">
        <v>1998</v>
      </c>
      <c r="H110" t="s">
        <v>1007</v>
      </c>
    </row>
    <row r="111" spans="1:8" x14ac:dyDescent="0.25">
      <c r="A111" s="102" t="s">
        <v>2358</v>
      </c>
      <c r="B111" s="89" t="s">
        <v>2681</v>
      </c>
      <c r="C111" t="s">
        <v>753</v>
      </c>
      <c r="D111" t="s">
        <v>621</v>
      </c>
      <c r="E111" s="92" t="s">
        <v>834</v>
      </c>
      <c r="F111" s="94" t="s">
        <v>1733</v>
      </c>
      <c r="G111" s="92" t="s">
        <v>1999</v>
      </c>
      <c r="H111" t="s">
        <v>1007</v>
      </c>
    </row>
    <row r="112" spans="1:8" x14ac:dyDescent="0.25">
      <c r="A112" s="102" t="s">
        <v>2358</v>
      </c>
      <c r="B112" s="89" t="s">
        <v>2681</v>
      </c>
      <c r="C112" t="s">
        <v>753</v>
      </c>
      <c r="D112" t="s">
        <v>621</v>
      </c>
      <c r="E112" s="92" t="s">
        <v>834</v>
      </c>
      <c r="F112" s="94" t="s">
        <v>1937</v>
      </c>
      <c r="G112" s="92" t="s">
        <v>2000</v>
      </c>
      <c r="H112" t="s">
        <v>1007</v>
      </c>
    </row>
    <row r="113" spans="1:8" x14ac:dyDescent="0.25">
      <c r="A113" s="102" t="s">
        <v>2358</v>
      </c>
      <c r="B113" s="89" t="s">
        <v>2683</v>
      </c>
      <c r="C113" t="s">
        <v>751</v>
      </c>
      <c r="D113" t="s">
        <v>1907</v>
      </c>
      <c r="E113" s="92" t="s">
        <v>1004</v>
      </c>
      <c r="F113" s="94" t="s">
        <v>1731</v>
      </c>
      <c r="G113" s="92" t="s">
        <v>1549</v>
      </c>
      <c r="H113" t="s">
        <v>1007</v>
      </c>
    </row>
    <row r="114" spans="1:8" x14ac:dyDescent="0.25">
      <c r="A114" s="102" t="s">
        <v>2358</v>
      </c>
      <c r="B114" s="89" t="s">
        <v>2681</v>
      </c>
      <c r="C114" t="s">
        <v>753</v>
      </c>
      <c r="D114" t="s">
        <v>627</v>
      </c>
      <c r="E114" s="92" t="s">
        <v>838</v>
      </c>
      <c r="F114" s="94" t="s">
        <v>1777</v>
      </c>
      <c r="G114" s="92" t="s">
        <v>1909</v>
      </c>
      <c r="H114" t="s">
        <v>599</v>
      </c>
    </row>
    <row r="115" spans="1:8" x14ac:dyDescent="0.25">
      <c r="A115" s="102" t="s">
        <v>2358</v>
      </c>
      <c r="B115" s="89" t="s">
        <v>2681</v>
      </c>
      <c r="C115" t="s">
        <v>753</v>
      </c>
      <c r="D115" t="s">
        <v>627</v>
      </c>
      <c r="E115" s="92" t="s">
        <v>838</v>
      </c>
      <c r="F115" s="94" t="s">
        <v>1775</v>
      </c>
      <c r="G115" s="92" t="s">
        <v>984</v>
      </c>
      <c r="H115" t="s">
        <v>599</v>
      </c>
    </row>
    <row r="116" spans="1:8" x14ac:dyDescent="0.25">
      <c r="A116" s="102" t="s">
        <v>2358</v>
      </c>
      <c r="B116" s="89" t="s">
        <v>2681</v>
      </c>
      <c r="C116" t="s">
        <v>753</v>
      </c>
      <c r="D116" t="s">
        <v>627</v>
      </c>
      <c r="E116" s="92" t="s">
        <v>838</v>
      </c>
      <c r="F116" s="94" t="s">
        <v>2121</v>
      </c>
      <c r="G116" s="92" t="s">
        <v>2122</v>
      </c>
      <c r="H116" t="s">
        <v>599</v>
      </c>
    </row>
    <row r="117" spans="1:8" x14ac:dyDescent="0.25">
      <c r="A117" s="102" t="s">
        <v>2358</v>
      </c>
      <c r="B117" s="89" t="s">
        <v>2681</v>
      </c>
      <c r="C117" t="s">
        <v>753</v>
      </c>
      <c r="D117" t="s">
        <v>627</v>
      </c>
      <c r="E117" s="92" t="s">
        <v>838</v>
      </c>
      <c r="F117" s="94" t="s">
        <v>1776</v>
      </c>
      <c r="G117" s="92" t="s">
        <v>985</v>
      </c>
      <c r="H117" t="s">
        <v>39</v>
      </c>
    </row>
    <row r="118" spans="1:8" x14ac:dyDescent="0.25">
      <c r="A118" s="102" t="s">
        <v>2358</v>
      </c>
      <c r="B118" s="89" t="s">
        <v>2681</v>
      </c>
      <c r="C118" t="s">
        <v>753</v>
      </c>
      <c r="D118" t="s">
        <v>840</v>
      </c>
      <c r="E118" s="92" t="s">
        <v>841</v>
      </c>
      <c r="F118" s="94" t="s">
        <v>1735</v>
      </c>
      <c r="G118" s="92" t="s">
        <v>1597</v>
      </c>
      <c r="H118" t="s">
        <v>1007</v>
      </c>
    </row>
    <row r="119" spans="1:8" x14ac:dyDescent="0.25">
      <c r="A119" s="102" t="s">
        <v>2358</v>
      </c>
      <c r="B119" s="89" t="s">
        <v>2681</v>
      </c>
      <c r="C119" t="s">
        <v>753</v>
      </c>
      <c r="D119" t="s">
        <v>840</v>
      </c>
      <c r="E119" s="92" t="s">
        <v>841</v>
      </c>
      <c r="F119" s="94" t="s">
        <v>1736</v>
      </c>
      <c r="G119" s="92" t="s">
        <v>842</v>
      </c>
      <c r="H119" t="s">
        <v>39</v>
      </c>
    </row>
    <row r="120" spans="1:8" x14ac:dyDescent="0.25">
      <c r="A120" s="102" t="s">
        <v>2358</v>
      </c>
      <c r="B120" s="89" t="s">
        <v>2681</v>
      </c>
      <c r="C120" t="s">
        <v>753</v>
      </c>
      <c r="D120" t="s">
        <v>840</v>
      </c>
      <c r="E120" s="92" t="s">
        <v>841</v>
      </c>
      <c r="F120" s="94" t="s">
        <v>1737</v>
      </c>
      <c r="G120" s="92" t="s">
        <v>1598</v>
      </c>
      <c r="H120" t="s">
        <v>39</v>
      </c>
    </row>
    <row r="121" spans="1:8" ht="23.25" x14ac:dyDescent="0.25">
      <c r="A121" s="102" t="s">
        <v>2358</v>
      </c>
      <c r="B121" s="89" t="s">
        <v>2687</v>
      </c>
      <c r="C121" t="s">
        <v>2685</v>
      </c>
      <c r="D121" t="s">
        <v>1963</v>
      </c>
      <c r="E121" s="92" t="s">
        <v>1964</v>
      </c>
      <c r="F121" s="94" t="s">
        <v>1965</v>
      </c>
      <c r="G121" s="92" t="s">
        <v>1966</v>
      </c>
      <c r="H121" t="s">
        <v>39</v>
      </c>
    </row>
    <row r="122" spans="1:8" ht="23.25" x14ac:dyDescent="0.25">
      <c r="A122" s="102" t="s">
        <v>2358</v>
      </c>
      <c r="B122" s="89" t="s">
        <v>2687</v>
      </c>
      <c r="C122" t="s">
        <v>2685</v>
      </c>
      <c r="D122" t="s">
        <v>1963</v>
      </c>
      <c r="E122" s="92" t="s">
        <v>1964</v>
      </c>
      <c r="F122" s="94" t="s">
        <v>1967</v>
      </c>
      <c r="G122" s="92" t="s">
        <v>1968</v>
      </c>
      <c r="H122" t="s">
        <v>39</v>
      </c>
    </row>
    <row r="123" spans="1:8" ht="23.25" x14ac:dyDescent="0.25">
      <c r="A123" s="102" t="s">
        <v>2358</v>
      </c>
      <c r="B123" s="89" t="s">
        <v>2687</v>
      </c>
      <c r="C123" t="s">
        <v>2685</v>
      </c>
      <c r="D123" t="s">
        <v>1963</v>
      </c>
      <c r="E123" s="92" t="s">
        <v>1964</v>
      </c>
      <c r="F123" s="94" t="s">
        <v>1969</v>
      </c>
      <c r="G123" s="92" t="s">
        <v>1970</v>
      </c>
      <c r="H123" t="s">
        <v>39</v>
      </c>
    </row>
    <row r="124" spans="1:8" x14ac:dyDescent="0.25">
      <c r="A124" s="102" t="s">
        <v>2358</v>
      </c>
      <c r="B124" s="89" t="s">
        <v>2681</v>
      </c>
      <c r="C124" t="s">
        <v>753</v>
      </c>
      <c r="D124" t="s">
        <v>2206</v>
      </c>
      <c r="E124" s="92" t="s">
        <v>843</v>
      </c>
      <c r="F124" s="94" t="s">
        <v>2207</v>
      </c>
      <c r="G124" s="92" t="s">
        <v>843</v>
      </c>
      <c r="H124" t="s">
        <v>39</v>
      </c>
    </row>
    <row r="125" spans="1:8" x14ac:dyDescent="0.25">
      <c r="A125" s="102" t="s">
        <v>2358</v>
      </c>
      <c r="B125" s="89" t="s">
        <v>2681</v>
      </c>
      <c r="C125" t="s">
        <v>753</v>
      </c>
      <c r="D125" t="s">
        <v>593</v>
      </c>
      <c r="E125" s="92" t="s">
        <v>593</v>
      </c>
      <c r="F125" s="94" t="s">
        <v>1739</v>
      </c>
      <c r="G125" s="92" t="s">
        <v>2042</v>
      </c>
      <c r="H125" t="s">
        <v>39</v>
      </c>
    </row>
    <row r="126" spans="1:8" x14ac:dyDescent="0.25">
      <c r="A126" s="102" t="s">
        <v>2358</v>
      </c>
      <c r="B126" s="89" t="s">
        <v>2681</v>
      </c>
      <c r="C126" t="s">
        <v>753</v>
      </c>
      <c r="D126" t="s">
        <v>593</v>
      </c>
      <c r="E126" s="92" t="s">
        <v>593</v>
      </c>
      <c r="F126" s="94" t="s">
        <v>1740</v>
      </c>
      <c r="G126" s="92" t="s">
        <v>844</v>
      </c>
      <c r="H126" t="s">
        <v>39</v>
      </c>
    </row>
    <row r="127" spans="1:8" x14ac:dyDescent="0.25">
      <c r="A127" s="102" t="s">
        <v>2358</v>
      </c>
      <c r="B127" s="89" t="s">
        <v>2681</v>
      </c>
      <c r="C127" t="s">
        <v>753</v>
      </c>
      <c r="D127" t="s">
        <v>593</v>
      </c>
      <c r="E127" s="92" t="s">
        <v>593</v>
      </c>
      <c r="F127" s="94" t="s">
        <v>1741</v>
      </c>
      <c r="G127" s="92" t="s">
        <v>845</v>
      </c>
      <c r="H127" t="s">
        <v>39</v>
      </c>
    </row>
    <row r="128" spans="1:8" x14ac:dyDescent="0.25">
      <c r="A128" s="102" t="s">
        <v>2358</v>
      </c>
      <c r="B128" s="89" t="s">
        <v>2681</v>
      </c>
      <c r="C128" t="s">
        <v>753</v>
      </c>
      <c r="D128" t="s">
        <v>593</v>
      </c>
      <c r="E128" s="92" t="s">
        <v>593</v>
      </c>
      <c r="F128" s="94" t="s">
        <v>1746</v>
      </c>
      <c r="G128" s="92" t="s">
        <v>2043</v>
      </c>
      <c r="H128" t="s">
        <v>39</v>
      </c>
    </row>
    <row r="129" spans="1:8" x14ac:dyDescent="0.25">
      <c r="A129" s="102" t="s">
        <v>2358</v>
      </c>
      <c r="B129" s="89" t="s">
        <v>2681</v>
      </c>
      <c r="C129" t="s">
        <v>753</v>
      </c>
      <c r="D129" t="s">
        <v>593</v>
      </c>
      <c r="E129" s="92" t="s">
        <v>593</v>
      </c>
      <c r="F129" s="94" t="s">
        <v>1743</v>
      </c>
      <c r="G129" s="92" t="s">
        <v>2044</v>
      </c>
      <c r="H129" t="s">
        <v>39</v>
      </c>
    </row>
    <row r="130" spans="1:8" x14ac:dyDescent="0.25">
      <c r="A130" s="102" t="s">
        <v>2358</v>
      </c>
      <c r="B130" s="89" t="s">
        <v>2681</v>
      </c>
      <c r="C130" t="s">
        <v>753</v>
      </c>
      <c r="D130" t="s">
        <v>593</v>
      </c>
      <c r="E130" s="92" t="s">
        <v>593</v>
      </c>
      <c r="F130" s="94" t="s">
        <v>1742</v>
      </c>
      <c r="G130" s="92" t="s">
        <v>846</v>
      </c>
      <c r="H130" t="s">
        <v>39</v>
      </c>
    </row>
    <row r="131" spans="1:8" x14ac:dyDescent="0.25">
      <c r="A131" s="102" t="s">
        <v>2358</v>
      </c>
      <c r="B131" s="89" t="s">
        <v>2681</v>
      </c>
      <c r="C131" t="s">
        <v>753</v>
      </c>
      <c r="D131" t="s">
        <v>593</v>
      </c>
      <c r="E131" s="92" t="s">
        <v>593</v>
      </c>
      <c r="F131" s="94" t="s">
        <v>1744</v>
      </c>
      <c r="G131" s="92" t="s">
        <v>847</v>
      </c>
      <c r="H131" t="s">
        <v>39</v>
      </c>
    </row>
    <row r="132" spans="1:8" x14ac:dyDescent="0.25">
      <c r="A132" s="102" t="s">
        <v>2358</v>
      </c>
      <c r="B132" s="89" t="s">
        <v>2683</v>
      </c>
      <c r="C132" t="s">
        <v>751</v>
      </c>
      <c r="D132" t="s">
        <v>593</v>
      </c>
      <c r="E132" s="92" t="s">
        <v>593</v>
      </c>
      <c r="F132" s="94" t="s">
        <v>2337</v>
      </c>
      <c r="G132" s="92" t="s">
        <v>2338</v>
      </c>
      <c r="H132" t="s">
        <v>39</v>
      </c>
    </row>
    <row r="133" spans="1:8" x14ac:dyDescent="0.25">
      <c r="A133" s="102" t="s">
        <v>2358</v>
      </c>
      <c r="B133" s="89" t="s">
        <v>2681</v>
      </c>
      <c r="C133" t="s">
        <v>753</v>
      </c>
      <c r="D133" t="s">
        <v>593</v>
      </c>
      <c r="E133" s="92" t="s">
        <v>593</v>
      </c>
      <c r="F133" s="94" t="s">
        <v>1745</v>
      </c>
      <c r="G133" s="92" t="s">
        <v>848</v>
      </c>
      <c r="H133" t="s">
        <v>962</v>
      </c>
    </row>
    <row r="134" spans="1:8" x14ac:dyDescent="0.25">
      <c r="A134" s="102" t="s">
        <v>2358</v>
      </c>
      <c r="B134" s="89" t="s">
        <v>2681</v>
      </c>
      <c r="C134" t="s">
        <v>753</v>
      </c>
      <c r="D134" t="s">
        <v>593</v>
      </c>
      <c r="E134" s="92" t="s">
        <v>593</v>
      </c>
      <c r="F134" s="94" t="s">
        <v>1747</v>
      </c>
      <c r="G134" s="92" t="s">
        <v>849</v>
      </c>
      <c r="H134" t="s">
        <v>962</v>
      </c>
    </row>
    <row r="135" spans="1:8" x14ac:dyDescent="0.25">
      <c r="A135" s="102" t="s">
        <v>2358</v>
      </c>
      <c r="B135" s="89" t="s">
        <v>2681</v>
      </c>
      <c r="C135" t="s">
        <v>753</v>
      </c>
      <c r="D135" t="s">
        <v>593</v>
      </c>
      <c r="E135" s="92" t="s">
        <v>593</v>
      </c>
      <c r="F135" s="94" t="s">
        <v>1748</v>
      </c>
      <c r="G135" s="92" t="s">
        <v>850</v>
      </c>
      <c r="H135" t="s">
        <v>599</v>
      </c>
    </row>
    <row r="136" spans="1:8" x14ac:dyDescent="0.25">
      <c r="A136" s="102" t="s">
        <v>2358</v>
      </c>
      <c r="B136" s="89" t="s">
        <v>2681</v>
      </c>
      <c r="C136" t="s">
        <v>753</v>
      </c>
      <c r="D136" t="s">
        <v>593</v>
      </c>
      <c r="E136" s="92" t="s">
        <v>593</v>
      </c>
      <c r="F136" s="94" t="s">
        <v>1749</v>
      </c>
      <c r="G136" s="92" t="s">
        <v>851</v>
      </c>
      <c r="H136" t="s">
        <v>599</v>
      </c>
    </row>
    <row r="137" spans="1:8" x14ac:dyDescent="0.25">
      <c r="A137" s="102" t="s">
        <v>2358</v>
      </c>
      <c r="B137" s="89" t="s">
        <v>2681</v>
      </c>
      <c r="C137" t="s">
        <v>753</v>
      </c>
      <c r="D137" t="s">
        <v>593</v>
      </c>
      <c r="E137" s="92" t="s">
        <v>593</v>
      </c>
      <c r="F137" s="94" t="s">
        <v>1750</v>
      </c>
      <c r="G137" s="92" t="s">
        <v>852</v>
      </c>
      <c r="H137" t="s">
        <v>1007</v>
      </c>
    </row>
    <row r="138" spans="1:8" x14ac:dyDescent="0.25">
      <c r="A138" s="102" t="s">
        <v>2358</v>
      </c>
      <c r="B138" s="89" t="s">
        <v>2681</v>
      </c>
      <c r="C138" t="s">
        <v>753</v>
      </c>
      <c r="D138" t="s">
        <v>593</v>
      </c>
      <c r="E138" s="92" t="s">
        <v>593</v>
      </c>
      <c r="F138" s="94" t="s">
        <v>1751</v>
      </c>
      <c r="G138" s="92" t="s">
        <v>853</v>
      </c>
      <c r="H138" t="s">
        <v>1007</v>
      </c>
    </row>
    <row r="139" spans="1:8" x14ac:dyDescent="0.25">
      <c r="A139" s="102" t="s">
        <v>2358</v>
      </c>
      <c r="B139" s="89" t="s">
        <v>2683</v>
      </c>
      <c r="C139" t="s">
        <v>751</v>
      </c>
      <c r="D139" t="s">
        <v>854</v>
      </c>
      <c r="E139" s="92" t="s">
        <v>854</v>
      </c>
      <c r="F139" s="94" t="s">
        <v>2208</v>
      </c>
      <c r="G139" s="92" t="s">
        <v>2209</v>
      </c>
      <c r="H139" t="s">
        <v>1007</v>
      </c>
    </row>
    <row r="140" spans="1:8" x14ac:dyDescent="0.25">
      <c r="A140" s="102" t="s">
        <v>2358</v>
      </c>
      <c r="B140" s="89" t="s">
        <v>2681</v>
      </c>
      <c r="C140" t="s">
        <v>753</v>
      </c>
      <c r="D140" t="s">
        <v>854</v>
      </c>
      <c r="E140" s="92" t="s">
        <v>854</v>
      </c>
      <c r="F140" s="94" t="s">
        <v>1752</v>
      </c>
      <c r="G140" s="92" t="s">
        <v>1753</v>
      </c>
      <c r="H140" t="s">
        <v>1007</v>
      </c>
    </row>
    <row r="141" spans="1:8" x14ac:dyDescent="0.25">
      <c r="A141" s="102" t="s">
        <v>2358</v>
      </c>
      <c r="B141" s="89" t="s">
        <v>2681</v>
      </c>
      <c r="C141" t="s">
        <v>753</v>
      </c>
      <c r="D141" t="s">
        <v>854</v>
      </c>
      <c r="E141" s="92" t="s">
        <v>854</v>
      </c>
      <c r="F141" s="94" t="s">
        <v>1754</v>
      </c>
      <c r="G141" s="92" t="s">
        <v>855</v>
      </c>
      <c r="H141" t="s">
        <v>1007</v>
      </c>
    </row>
    <row r="142" spans="1:8" x14ac:dyDescent="0.25">
      <c r="A142" s="102" t="s">
        <v>2358</v>
      </c>
      <c r="B142" s="89" t="s">
        <v>2681</v>
      </c>
      <c r="C142" t="s">
        <v>753</v>
      </c>
      <c r="D142" t="s">
        <v>854</v>
      </c>
      <c r="E142" s="92" t="s">
        <v>854</v>
      </c>
      <c r="F142" s="94" t="s">
        <v>2701</v>
      </c>
      <c r="G142" s="92" t="s">
        <v>3150</v>
      </c>
      <c r="H142" t="s">
        <v>1007</v>
      </c>
    </row>
    <row r="143" spans="1:8" x14ac:dyDescent="0.25">
      <c r="A143" s="102" t="s">
        <v>2358</v>
      </c>
      <c r="B143" s="89" t="s">
        <v>2683</v>
      </c>
      <c r="C143" t="s">
        <v>751</v>
      </c>
      <c r="D143" t="s">
        <v>854</v>
      </c>
      <c r="E143" s="92" t="s">
        <v>854</v>
      </c>
      <c r="F143" s="94" t="s">
        <v>2119</v>
      </c>
      <c r="G143" s="92" t="s">
        <v>2120</v>
      </c>
      <c r="H143" t="s">
        <v>596</v>
      </c>
    </row>
    <row r="144" spans="1:8" x14ac:dyDescent="0.25">
      <c r="A144" s="102" t="s">
        <v>2358</v>
      </c>
      <c r="B144" s="89" t="s">
        <v>2681</v>
      </c>
      <c r="C144" t="s">
        <v>751</v>
      </c>
      <c r="D144" t="s">
        <v>618</v>
      </c>
      <c r="E144" s="92" t="s">
        <v>618</v>
      </c>
      <c r="F144" s="94" t="s">
        <v>1755</v>
      </c>
      <c r="G144" s="92" t="s">
        <v>966</v>
      </c>
      <c r="H144" t="s">
        <v>1007</v>
      </c>
    </row>
    <row r="145" spans="1:8" x14ac:dyDescent="0.25">
      <c r="A145" s="102" t="s">
        <v>2358</v>
      </c>
      <c r="B145" s="89" t="s">
        <v>2681</v>
      </c>
      <c r="C145" t="s">
        <v>753</v>
      </c>
      <c r="D145" t="s">
        <v>618</v>
      </c>
      <c r="E145" s="92" t="s">
        <v>618</v>
      </c>
      <c r="F145" s="94" t="s">
        <v>1756</v>
      </c>
      <c r="G145" s="92" t="s">
        <v>964</v>
      </c>
      <c r="H145" t="s">
        <v>1007</v>
      </c>
    </row>
    <row r="146" spans="1:8" x14ac:dyDescent="0.25">
      <c r="A146" s="102" t="s">
        <v>2358</v>
      </c>
      <c r="B146" s="89" t="s">
        <v>2681</v>
      </c>
      <c r="C146" t="s">
        <v>753</v>
      </c>
      <c r="D146" t="s">
        <v>618</v>
      </c>
      <c r="E146" s="92" t="s">
        <v>618</v>
      </c>
      <c r="F146" s="94" t="s">
        <v>1757</v>
      </c>
      <c r="G146" s="92" t="s">
        <v>965</v>
      </c>
      <c r="H146" t="s">
        <v>599</v>
      </c>
    </row>
    <row r="147" spans="1:8" x14ac:dyDescent="0.25">
      <c r="A147" s="102" t="s">
        <v>2358</v>
      </c>
      <c r="B147" s="89" t="s">
        <v>2683</v>
      </c>
      <c r="C147" t="s">
        <v>751</v>
      </c>
      <c r="D147" t="s">
        <v>618</v>
      </c>
      <c r="E147" s="92" t="s">
        <v>618</v>
      </c>
      <c r="F147" s="94" t="s">
        <v>2433</v>
      </c>
      <c r="G147" s="92" t="s">
        <v>2434</v>
      </c>
      <c r="H147" t="s">
        <v>1007</v>
      </c>
    </row>
    <row r="148" spans="1:8" x14ac:dyDescent="0.25">
      <c r="A148" s="102" t="s">
        <v>2358</v>
      </c>
      <c r="B148" s="89" t="s">
        <v>2683</v>
      </c>
      <c r="C148" t="s">
        <v>751</v>
      </c>
      <c r="D148" t="s">
        <v>618</v>
      </c>
      <c r="E148" s="92" t="s">
        <v>618</v>
      </c>
      <c r="F148" s="94" t="s">
        <v>2008</v>
      </c>
      <c r="G148" s="92" t="s">
        <v>2432</v>
      </c>
      <c r="H148" t="s">
        <v>1007</v>
      </c>
    </row>
    <row r="149" spans="1:8" x14ac:dyDescent="0.25">
      <c r="A149" s="102" t="s">
        <v>2358</v>
      </c>
      <c r="B149" s="89" t="s">
        <v>2683</v>
      </c>
      <c r="C149" t="s">
        <v>751</v>
      </c>
      <c r="D149" t="s">
        <v>618</v>
      </c>
      <c r="E149" s="92" t="s">
        <v>618</v>
      </c>
      <c r="F149" s="94" t="s">
        <v>2045</v>
      </c>
      <c r="G149" s="92" t="s">
        <v>2046</v>
      </c>
      <c r="H149" t="s">
        <v>1007</v>
      </c>
    </row>
    <row r="150" spans="1:8" x14ac:dyDescent="0.25">
      <c r="A150" s="102" t="s">
        <v>2359</v>
      </c>
      <c r="B150" s="89" t="s">
        <v>2680</v>
      </c>
      <c r="C150" t="s">
        <v>751</v>
      </c>
      <c r="D150" t="s">
        <v>858</v>
      </c>
      <c r="E150" s="92" t="s">
        <v>859</v>
      </c>
      <c r="F150" s="94" t="s">
        <v>1759</v>
      </c>
      <c r="G150" s="92" t="s">
        <v>859</v>
      </c>
      <c r="H150" t="s">
        <v>1007</v>
      </c>
    </row>
    <row r="151" spans="1:8" x14ac:dyDescent="0.25">
      <c r="A151" s="102" t="s">
        <v>2358</v>
      </c>
      <c r="B151" s="89" t="s">
        <v>2683</v>
      </c>
      <c r="C151" t="s">
        <v>751</v>
      </c>
      <c r="D151" t="s">
        <v>610</v>
      </c>
      <c r="E151" s="92" t="s">
        <v>864</v>
      </c>
      <c r="F151" s="94" t="s">
        <v>1762</v>
      </c>
      <c r="G151" s="92" t="s">
        <v>977</v>
      </c>
      <c r="H151" t="s">
        <v>594</v>
      </c>
    </row>
    <row r="152" spans="1:8" x14ac:dyDescent="0.25">
      <c r="A152" s="102" t="s">
        <v>2359</v>
      </c>
      <c r="B152" s="89" t="s">
        <v>2680</v>
      </c>
      <c r="C152" t="s">
        <v>751</v>
      </c>
      <c r="D152" t="s">
        <v>610</v>
      </c>
      <c r="E152" s="92" t="s">
        <v>864</v>
      </c>
      <c r="F152" s="94" t="s">
        <v>1763</v>
      </c>
      <c r="G152" s="92" t="s">
        <v>978</v>
      </c>
      <c r="H152" t="s">
        <v>594</v>
      </c>
    </row>
    <row r="153" spans="1:8" x14ac:dyDescent="0.25">
      <c r="A153" s="102" t="s">
        <v>2358</v>
      </c>
      <c r="B153" s="89" t="s">
        <v>2683</v>
      </c>
      <c r="C153" t="s">
        <v>751</v>
      </c>
      <c r="D153" t="s">
        <v>610</v>
      </c>
      <c r="E153" s="92" t="s">
        <v>864</v>
      </c>
      <c r="F153" s="94" t="s">
        <v>1764</v>
      </c>
      <c r="G153" s="92" t="s">
        <v>979</v>
      </c>
      <c r="H153" t="s">
        <v>594</v>
      </c>
    </row>
    <row r="154" spans="1:8" x14ac:dyDescent="0.25">
      <c r="A154" s="102" t="s">
        <v>2358</v>
      </c>
      <c r="B154" s="89" t="s">
        <v>2683</v>
      </c>
      <c r="C154" t="s">
        <v>751</v>
      </c>
      <c r="D154" t="s">
        <v>610</v>
      </c>
      <c r="E154" s="92" t="s">
        <v>864</v>
      </c>
      <c r="F154" s="94" t="s">
        <v>1765</v>
      </c>
      <c r="G154" s="92" t="s">
        <v>865</v>
      </c>
      <c r="H154" t="s">
        <v>599</v>
      </c>
    </row>
    <row r="155" spans="1:8" x14ac:dyDescent="0.25">
      <c r="A155" s="102" t="s">
        <v>2359</v>
      </c>
      <c r="B155" s="89" t="s">
        <v>2680</v>
      </c>
      <c r="C155" t="s">
        <v>752</v>
      </c>
      <c r="D155" t="s">
        <v>856</v>
      </c>
      <c r="E155" s="92" t="s">
        <v>856</v>
      </c>
      <c r="F155" s="94" t="s">
        <v>1758</v>
      </c>
      <c r="G155" s="92" t="s">
        <v>857</v>
      </c>
      <c r="H155" t="s">
        <v>599</v>
      </c>
    </row>
    <row r="156" spans="1:8" x14ac:dyDescent="0.25">
      <c r="A156" s="102" t="s">
        <v>2358</v>
      </c>
      <c r="B156" s="89" t="s">
        <v>2681</v>
      </c>
      <c r="C156" t="s">
        <v>753</v>
      </c>
      <c r="D156" t="s">
        <v>861</v>
      </c>
      <c r="E156" s="92" t="s">
        <v>861</v>
      </c>
      <c r="F156" s="94" t="s">
        <v>1760</v>
      </c>
      <c r="G156" s="92" t="s">
        <v>862</v>
      </c>
      <c r="H156" t="s">
        <v>599</v>
      </c>
    </row>
    <row r="157" spans="1:8" x14ac:dyDescent="0.25">
      <c r="A157" s="102" t="s">
        <v>2358</v>
      </c>
      <c r="B157" s="89" t="s">
        <v>2681</v>
      </c>
      <c r="C157" t="s">
        <v>753</v>
      </c>
      <c r="D157" t="s">
        <v>861</v>
      </c>
      <c r="E157" s="92" t="s">
        <v>861</v>
      </c>
      <c r="F157" s="94" t="s">
        <v>1761</v>
      </c>
      <c r="G157" s="92" t="s">
        <v>863</v>
      </c>
      <c r="H157" t="s">
        <v>599</v>
      </c>
    </row>
    <row r="158" spans="1:8" x14ac:dyDescent="0.25">
      <c r="A158" s="102" t="s">
        <v>2358</v>
      </c>
      <c r="B158" s="89"/>
      <c r="C158" t="s">
        <v>753</v>
      </c>
      <c r="D158" t="s">
        <v>2705</v>
      </c>
      <c r="E158" s="92" t="s">
        <v>2705</v>
      </c>
      <c r="F158" s="94" t="s">
        <v>2706</v>
      </c>
      <c r="G158" s="92" t="s">
        <v>2705</v>
      </c>
      <c r="H158" t="s">
        <v>599</v>
      </c>
    </row>
    <row r="159" spans="1:8" x14ac:dyDescent="0.25">
      <c r="A159" s="102" t="s">
        <v>2358</v>
      </c>
      <c r="B159" s="89" t="s">
        <v>2681</v>
      </c>
      <c r="C159" t="s">
        <v>753</v>
      </c>
      <c r="D159" t="s">
        <v>866</v>
      </c>
      <c r="E159" s="92" t="s">
        <v>867</v>
      </c>
      <c r="F159" s="94" t="s">
        <v>2210</v>
      </c>
      <c r="G159" s="92" t="s">
        <v>867</v>
      </c>
      <c r="H159" t="s">
        <v>599</v>
      </c>
    </row>
    <row r="160" spans="1:8" x14ac:dyDescent="0.25">
      <c r="A160" s="102" t="s">
        <v>2358</v>
      </c>
      <c r="B160" s="89" t="s">
        <v>2683</v>
      </c>
      <c r="C160" t="s">
        <v>751</v>
      </c>
      <c r="D160" t="s">
        <v>866</v>
      </c>
      <c r="E160" s="92" t="s">
        <v>867</v>
      </c>
      <c r="F160" s="94" t="s">
        <v>3151</v>
      </c>
      <c r="G160" s="92" t="s">
        <v>3151</v>
      </c>
      <c r="H160" t="s">
        <v>596</v>
      </c>
    </row>
    <row r="161" spans="1:8" x14ac:dyDescent="0.25">
      <c r="A161" s="102" t="s">
        <v>2358</v>
      </c>
      <c r="B161" s="89" t="s">
        <v>2681</v>
      </c>
      <c r="C161" t="s">
        <v>753</v>
      </c>
      <c r="D161" t="s">
        <v>868</v>
      </c>
      <c r="E161" s="92" t="s">
        <v>868</v>
      </c>
      <c r="F161" s="94" t="s">
        <v>2696</v>
      </c>
      <c r="G161" s="92" t="s">
        <v>2697</v>
      </c>
      <c r="H161" t="s">
        <v>962</v>
      </c>
    </row>
    <row r="162" spans="1:8" x14ac:dyDescent="0.25">
      <c r="A162" s="102" t="s">
        <v>2358</v>
      </c>
      <c r="B162" s="89" t="s">
        <v>2681</v>
      </c>
      <c r="C162" t="s">
        <v>753</v>
      </c>
      <c r="D162" t="s">
        <v>868</v>
      </c>
      <c r="E162" s="92" t="s">
        <v>868</v>
      </c>
      <c r="F162" s="94" t="s">
        <v>1766</v>
      </c>
      <c r="G162" s="92" t="s">
        <v>869</v>
      </c>
      <c r="H162" t="s">
        <v>39</v>
      </c>
    </row>
    <row r="163" spans="1:8" x14ac:dyDescent="0.25">
      <c r="A163" s="102" t="s">
        <v>2358</v>
      </c>
      <c r="B163" s="89" t="s">
        <v>2681</v>
      </c>
      <c r="C163" t="s">
        <v>753</v>
      </c>
      <c r="D163" t="s">
        <v>868</v>
      </c>
      <c r="E163" s="92" t="s">
        <v>868</v>
      </c>
      <c r="F163" s="94" t="s">
        <v>1767</v>
      </c>
      <c r="G163" s="92" t="s">
        <v>870</v>
      </c>
      <c r="H163" t="s">
        <v>962</v>
      </c>
    </row>
    <row r="164" spans="1:8" x14ac:dyDescent="0.25">
      <c r="A164" s="102" t="s">
        <v>2358</v>
      </c>
      <c r="B164" s="89" t="s">
        <v>2683</v>
      </c>
      <c r="C164" t="s">
        <v>751</v>
      </c>
      <c r="D164" t="s">
        <v>871</v>
      </c>
      <c r="E164" s="92" t="s">
        <v>872</v>
      </c>
      <c r="F164" s="94" t="s">
        <v>1768</v>
      </c>
      <c r="G164" s="92" t="s">
        <v>1769</v>
      </c>
      <c r="H164" t="s">
        <v>39</v>
      </c>
    </row>
    <row r="165" spans="1:8" x14ac:dyDescent="0.25">
      <c r="A165" s="102" t="s">
        <v>2358</v>
      </c>
      <c r="B165" s="89" t="s">
        <v>2683</v>
      </c>
      <c r="C165" t="s">
        <v>751</v>
      </c>
      <c r="D165" t="s">
        <v>871</v>
      </c>
      <c r="E165" s="92" t="s">
        <v>872</v>
      </c>
      <c r="F165" s="94" t="s">
        <v>1770</v>
      </c>
      <c r="G165" s="92" t="s">
        <v>873</v>
      </c>
      <c r="H165" t="s">
        <v>599</v>
      </c>
    </row>
    <row r="166" spans="1:8" x14ac:dyDescent="0.25">
      <c r="A166" s="102" t="s">
        <v>2358</v>
      </c>
      <c r="B166" s="89" t="s">
        <v>2683</v>
      </c>
      <c r="C166" t="s">
        <v>751</v>
      </c>
      <c r="D166" t="s">
        <v>871</v>
      </c>
      <c r="E166" s="92" t="s">
        <v>872</v>
      </c>
      <c r="F166" s="94" t="s">
        <v>1771</v>
      </c>
      <c r="G166" s="92" t="s">
        <v>874</v>
      </c>
      <c r="H166" t="s">
        <v>599</v>
      </c>
    </row>
    <row r="167" spans="1:8" x14ac:dyDescent="0.25">
      <c r="A167" s="102" t="s">
        <v>2358</v>
      </c>
      <c r="B167" s="89" t="s">
        <v>2683</v>
      </c>
      <c r="C167" t="s">
        <v>751</v>
      </c>
      <c r="D167" t="s">
        <v>871</v>
      </c>
      <c r="E167" s="92" t="s">
        <v>872</v>
      </c>
      <c r="F167" s="94" t="s">
        <v>1772</v>
      </c>
      <c r="G167" s="92" t="s">
        <v>875</v>
      </c>
      <c r="H167" t="s">
        <v>599</v>
      </c>
    </row>
    <row r="168" spans="1:8" x14ac:dyDescent="0.25">
      <c r="A168" s="102" t="s">
        <v>2358</v>
      </c>
      <c r="B168" s="89" t="s">
        <v>2683</v>
      </c>
      <c r="C168" t="s">
        <v>751</v>
      </c>
      <c r="D168" t="s">
        <v>871</v>
      </c>
      <c r="E168" s="92" t="s">
        <v>872</v>
      </c>
      <c r="F168" s="94" t="s">
        <v>1773</v>
      </c>
      <c r="G168" s="92" t="s">
        <v>876</v>
      </c>
      <c r="H168" t="s">
        <v>599</v>
      </c>
    </row>
    <row r="169" spans="1:8" x14ac:dyDescent="0.25">
      <c r="A169" s="102" t="s">
        <v>2358</v>
      </c>
      <c r="B169" s="89" t="s">
        <v>2683</v>
      </c>
      <c r="C169" t="s">
        <v>751</v>
      </c>
      <c r="D169" t="s">
        <v>871</v>
      </c>
      <c r="E169" s="92" t="s">
        <v>872</v>
      </c>
      <c r="F169" s="94" t="s">
        <v>1774</v>
      </c>
      <c r="G169" s="92" t="s">
        <v>877</v>
      </c>
      <c r="H169" t="s">
        <v>599</v>
      </c>
    </row>
    <row r="170" spans="1:8" x14ac:dyDescent="0.25">
      <c r="A170" s="102" t="s">
        <v>2358</v>
      </c>
      <c r="B170" s="89" t="s">
        <v>2683</v>
      </c>
      <c r="C170" t="s">
        <v>751</v>
      </c>
      <c r="D170" t="s">
        <v>988</v>
      </c>
      <c r="E170" s="92" t="s">
        <v>835</v>
      </c>
      <c r="F170" s="94" t="s">
        <v>836</v>
      </c>
      <c r="G170" s="92" t="s">
        <v>837</v>
      </c>
      <c r="H170" t="s">
        <v>39</v>
      </c>
    </row>
    <row r="171" spans="1:8" x14ac:dyDescent="0.25">
      <c r="A171" s="102" t="s">
        <v>2358</v>
      </c>
      <c r="B171" s="89" t="s">
        <v>2681</v>
      </c>
      <c r="C171" t="s">
        <v>753</v>
      </c>
      <c r="D171" t="s">
        <v>878</v>
      </c>
      <c r="E171" s="92" t="s">
        <v>879</v>
      </c>
      <c r="F171" s="94" t="s">
        <v>1779</v>
      </c>
      <c r="G171" s="92" t="s">
        <v>880</v>
      </c>
      <c r="H171" t="s">
        <v>39</v>
      </c>
    </row>
    <row r="172" spans="1:8" x14ac:dyDescent="0.25">
      <c r="A172" s="102" t="s">
        <v>2358</v>
      </c>
      <c r="B172" s="89" t="s">
        <v>2681</v>
      </c>
      <c r="C172" t="s">
        <v>753</v>
      </c>
      <c r="D172" t="s">
        <v>878</v>
      </c>
      <c r="E172" s="92" t="s">
        <v>879</v>
      </c>
      <c r="F172" s="94" t="s">
        <v>1780</v>
      </c>
      <c r="G172" s="92" t="s">
        <v>881</v>
      </c>
      <c r="H172" t="s">
        <v>39</v>
      </c>
    </row>
    <row r="173" spans="1:8" x14ac:dyDescent="0.25">
      <c r="A173" s="102" t="s">
        <v>2358</v>
      </c>
      <c r="B173" s="89" t="s">
        <v>2681</v>
      </c>
      <c r="C173" t="s">
        <v>753</v>
      </c>
      <c r="D173" t="s">
        <v>1642</v>
      </c>
      <c r="E173" s="92" t="s">
        <v>1642</v>
      </c>
      <c r="F173" s="94" t="s">
        <v>1778</v>
      </c>
      <c r="G173" s="92" t="s">
        <v>1643</v>
      </c>
      <c r="H173" t="s">
        <v>599</v>
      </c>
    </row>
    <row r="174" spans="1:8" x14ac:dyDescent="0.25">
      <c r="A174" s="102" t="s">
        <v>2358</v>
      </c>
      <c r="B174" s="89" t="s">
        <v>2681</v>
      </c>
      <c r="C174" t="s">
        <v>753</v>
      </c>
      <c r="D174" t="s">
        <v>882</v>
      </c>
      <c r="E174" s="92" t="s">
        <v>883</v>
      </c>
      <c r="F174" s="94" t="s">
        <v>1781</v>
      </c>
      <c r="G174" s="92" t="s">
        <v>883</v>
      </c>
      <c r="H174" t="s">
        <v>1007</v>
      </c>
    </row>
    <row r="175" spans="1:8" x14ac:dyDescent="0.25">
      <c r="A175" s="102" t="s">
        <v>2358</v>
      </c>
      <c r="B175" s="89" t="s">
        <v>2681</v>
      </c>
      <c r="C175" t="s">
        <v>753</v>
      </c>
      <c r="D175" t="s">
        <v>632</v>
      </c>
      <c r="E175" s="92" t="s">
        <v>888</v>
      </c>
      <c r="F175" s="94" t="s">
        <v>1785</v>
      </c>
      <c r="G175" s="92" t="s">
        <v>889</v>
      </c>
      <c r="H175" t="s">
        <v>1007</v>
      </c>
    </row>
    <row r="176" spans="1:8" x14ac:dyDescent="0.25">
      <c r="A176" s="102" t="s">
        <v>2358</v>
      </c>
      <c r="B176" s="89" t="s">
        <v>2681</v>
      </c>
      <c r="C176" t="s">
        <v>753</v>
      </c>
      <c r="D176" t="s">
        <v>632</v>
      </c>
      <c r="E176" s="92" t="s">
        <v>888</v>
      </c>
      <c r="F176" s="94" t="s">
        <v>631</v>
      </c>
      <c r="G176" s="92" t="s">
        <v>890</v>
      </c>
      <c r="H176" t="s">
        <v>596</v>
      </c>
    </row>
    <row r="177" spans="1:8" x14ac:dyDescent="0.25">
      <c r="A177" s="102" t="s">
        <v>2358</v>
      </c>
      <c r="B177" s="89" t="s">
        <v>2681</v>
      </c>
      <c r="C177" t="s">
        <v>753</v>
      </c>
      <c r="D177" t="s">
        <v>632</v>
      </c>
      <c r="E177" s="92" t="s">
        <v>888</v>
      </c>
      <c r="F177" s="94" t="s">
        <v>2233</v>
      </c>
      <c r="G177" s="92" t="s">
        <v>2234</v>
      </c>
      <c r="H177" t="s">
        <v>596</v>
      </c>
    </row>
    <row r="178" spans="1:8" x14ac:dyDescent="0.25">
      <c r="A178" s="102" t="s">
        <v>2358</v>
      </c>
      <c r="B178" s="89" t="s">
        <v>2681</v>
      </c>
      <c r="C178" t="s">
        <v>753</v>
      </c>
      <c r="D178" t="s">
        <v>632</v>
      </c>
      <c r="E178" s="92" t="s">
        <v>888</v>
      </c>
      <c r="F178" s="94" t="s">
        <v>891</v>
      </c>
      <c r="G178" s="92" t="s">
        <v>892</v>
      </c>
      <c r="H178" t="s">
        <v>596</v>
      </c>
    </row>
    <row r="179" spans="1:8" x14ac:dyDescent="0.25">
      <c r="A179" s="102" t="s">
        <v>2358</v>
      </c>
      <c r="B179" s="89" t="s">
        <v>2681</v>
      </c>
      <c r="C179" t="s">
        <v>753</v>
      </c>
      <c r="D179" t="s">
        <v>632</v>
      </c>
      <c r="E179" s="92" t="s">
        <v>888</v>
      </c>
      <c r="F179" s="94" t="s">
        <v>1786</v>
      </c>
      <c r="G179" s="92" t="s">
        <v>893</v>
      </c>
      <c r="H179" t="s">
        <v>596</v>
      </c>
    </row>
    <row r="180" spans="1:8" x14ac:dyDescent="0.25">
      <c r="A180" s="102" t="s">
        <v>2358</v>
      </c>
      <c r="B180" s="89" t="s">
        <v>2681</v>
      </c>
      <c r="C180" t="s">
        <v>753</v>
      </c>
      <c r="D180" t="s">
        <v>884</v>
      </c>
      <c r="E180" s="92" t="s">
        <v>884</v>
      </c>
      <c r="F180" s="94" t="s">
        <v>1782</v>
      </c>
      <c r="G180" s="92" t="s">
        <v>885</v>
      </c>
      <c r="H180" t="s">
        <v>596</v>
      </c>
    </row>
    <row r="181" spans="1:8" x14ac:dyDescent="0.25">
      <c r="A181" s="102" t="s">
        <v>2358</v>
      </c>
      <c r="B181" s="89" t="s">
        <v>2681</v>
      </c>
      <c r="C181" t="s">
        <v>753</v>
      </c>
      <c r="D181" t="s">
        <v>884</v>
      </c>
      <c r="E181" s="92" t="s">
        <v>884</v>
      </c>
      <c r="F181" s="94" t="s">
        <v>1783</v>
      </c>
      <c r="G181" s="92" t="s">
        <v>886</v>
      </c>
      <c r="H181" t="s">
        <v>596</v>
      </c>
    </row>
    <row r="182" spans="1:8" x14ac:dyDescent="0.25">
      <c r="A182" s="102" t="s">
        <v>2358</v>
      </c>
      <c r="B182" s="89" t="s">
        <v>2681</v>
      </c>
      <c r="C182" t="s">
        <v>753</v>
      </c>
      <c r="D182" t="s">
        <v>884</v>
      </c>
      <c r="E182" s="92" t="s">
        <v>884</v>
      </c>
      <c r="F182" s="94" t="s">
        <v>1784</v>
      </c>
      <c r="G182" s="92" t="s">
        <v>887</v>
      </c>
      <c r="H182" t="s">
        <v>596</v>
      </c>
    </row>
    <row r="183" spans="1:8" x14ac:dyDescent="0.25">
      <c r="A183" s="102" t="s">
        <v>2358</v>
      </c>
      <c r="B183" s="89" t="s">
        <v>2681</v>
      </c>
      <c r="C183" t="s">
        <v>753</v>
      </c>
      <c r="D183" t="s">
        <v>894</v>
      </c>
      <c r="E183" s="92" t="s">
        <v>894</v>
      </c>
      <c r="F183" s="94" t="s">
        <v>1787</v>
      </c>
      <c r="G183" s="92" t="s">
        <v>895</v>
      </c>
      <c r="H183" t="s">
        <v>594</v>
      </c>
    </row>
    <row r="184" spans="1:8" x14ac:dyDescent="0.25">
      <c r="A184" s="102" t="s">
        <v>2359</v>
      </c>
      <c r="B184" s="89" t="s">
        <v>2680</v>
      </c>
      <c r="C184" t="s">
        <v>753</v>
      </c>
      <c r="D184" t="s">
        <v>896</v>
      </c>
      <c r="E184" s="92" t="s">
        <v>896</v>
      </c>
      <c r="F184" s="94" t="s">
        <v>1788</v>
      </c>
      <c r="G184" s="92" t="s">
        <v>897</v>
      </c>
      <c r="H184" t="s">
        <v>39</v>
      </c>
    </row>
    <row r="185" spans="1:8" x14ac:dyDescent="0.25">
      <c r="A185" s="102" t="s">
        <v>2358</v>
      </c>
      <c r="B185" s="89" t="s">
        <v>2681</v>
      </c>
      <c r="C185" t="s">
        <v>751</v>
      </c>
      <c r="D185" t="s">
        <v>616</v>
      </c>
      <c r="E185" s="92" t="s">
        <v>616</v>
      </c>
      <c r="F185" s="94" t="s">
        <v>1789</v>
      </c>
      <c r="G185" s="92" t="s">
        <v>898</v>
      </c>
      <c r="H185" t="s">
        <v>39</v>
      </c>
    </row>
    <row r="186" spans="1:8" x14ac:dyDescent="0.25">
      <c r="A186" s="102" t="s">
        <v>2358</v>
      </c>
      <c r="B186" s="89" t="s">
        <v>2683</v>
      </c>
      <c r="C186" t="s">
        <v>751</v>
      </c>
      <c r="D186" t="s">
        <v>616</v>
      </c>
      <c r="E186" s="92" t="s">
        <v>616</v>
      </c>
      <c r="F186" s="94" t="s">
        <v>1790</v>
      </c>
      <c r="G186" s="92" t="s">
        <v>980</v>
      </c>
      <c r="H186" t="s">
        <v>596</v>
      </c>
    </row>
    <row r="187" spans="1:8" x14ac:dyDescent="0.25">
      <c r="A187" s="102" t="s">
        <v>2358</v>
      </c>
      <c r="B187" s="89" t="s">
        <v>2683</v>
      </c>
      <c r="C187" t="s">
        <v>751</v>
      </c>
      <c r="D187" t="s">
        <v>616</v>
      </c>
      <c r="E187" s="92" t="s">
        <v>616</v>
      </c>
      <c r="F187" s="94" t="s">
        <v>1791</v>
      </c>
      <c r="G187" s="92" t="s">
        <v>967</v>
      </c>
      <c r="H187" t="s">
        <v>599</v>
      </c>
    </row>
    <row r="188" spans="1:8" x14ac:dyDescent="0.25">
      <c r="A188" s="102" t="s">
        <v>2359</v>
      </c>
      <c r="B188" s="89" t="s">
        <v>2680</v>
      </c>
      <c r="C188" t="s">
        <v>751</v>
      </c>
      <c r="D188" t="s">
        <v>616</v>
      </c>
      <c r="E188" s="92" t="s">
        <v>616</v>
      </c>
      <c r="F188" s="94" t="s">
        <v>1792</v>
      </c>
      <c r="G188" s="92" t="s">
        <v>899</v>
      </c>
      <c r="H188" t="s">
        <v>39</v>
      </c>
    </row>
    <row r="189" spans="1:8" x14ac:dyDescent="0.25">
      <c r="A189" s="102" t="s">
        <v>2359</v>
      </c>
      <c r="B189" s="89" t="s">
        <v>2680</v>
      </c>
      <c r="C189" t="s">
        <v>751</v>
      </c>
      <c r="D189" t="s">
        <v>2235</v>
      </c>
      <c r="E189" s="92" t="s">
        <v>2236</v>
      </c>
      <c r="F189" s="94" t="s">
        <v>2237</v>
      </c>
      <c r="G189" s="92" t="s">
        <v>2236</v>
      </c>
      <c r="H189" t="s">
        <v>599</v>
      </c>
    </row>
    <row r="190" spans="1:8" x14ac:dyDescent="0.25">
      <c r="A190" s="102" t="s">
        <v>2359</v>
      </c>
      <c r="B190" s="89" t="s">
        <v>2680</v>
      </c>
      <c r="C190" t="s">
        <v>2685</v>
      </c>
      <c r="D190" t="s">
        <v>600</v>
      </c>
      <c r="E190" s="92" t="s">
        <v>600</v>
      </c>
      <c r="F190" s="103" t="s">
        <v>1794</v>
      </c>
      <c r="G190" s="92" t="s">
        <v>1795</v>
      </c>
      <c r="H190" t="s">
        <v>596</v>
      </c>
    </row>
    <row r="191" spans="1:8" x14ac:dyDescent="0.25">
      <c r="A191" s="102" t="s">
        <v>2358</v>
      </c>
      <c r="B191" s="89" t="s">
        <v>2681</v>
      </c>
      <c r="C191" t="s">
        <v>753</v>
      </c>
      <c r="D191" t="s">
        <v>600</v>
      </c>
      <c r="E191" s="92" t="s">
        <v>600</v>
      </c>
      <c r="F191" s="103" t="s">
        <v>1796</v>
      </c>
      <c r="G191" s="92" t="s">
        <v>1797</v>
      </c>
      <c r="H191" t="s">
        <v>39</v>
      </c>
    </row>
    <row r="192" spans="1:8" x14ac:dyDescent="0.25">
      <c r="A192" s="102" t="s">
        <v>2358</v>
      </c>
      <c r="B192" s="89" t="s">
        <v>2681</v>
      </c>
      <c r="C192" t="s">
        <v>753</v>
      </c>
      <c r="D192" t="s">
        <v>600</v>
      </c>
      <c r="E192" s="92" t="s">
        <v>600</v>
      </c>
      <c r="F192" s="103" t="s">
        <v>1798</v>
      </c>
      <c r="G192" s="92" t="s">
        <v>900</v>
      </c>
      <c r="H192" t="s">
        <v>39</v>
      </c>
    </row>
    <row r="193" spans="1:8" x14ac:dyDescent="0.25">
      <c r="A193" s="102" t="s">
        <v>2358</v>
      </c>
      <c r="B193" s="89" t="s">
        <v>2681</v>
      </c>
      <c r="C193" t="s">
        <v>753</v>
      </c>
      <c r="D193" t="s">
        <v>600</v>
      </c>
      <c r="E193" s="92" t="s">
        <v>600</v>
      </c>
      <c r="F193" s="103" t="s">
        <v>1799</v>
      </c>
      <c r="G193" s="92" t="s">
        <v>901</v>
      </c>
      <c r="H193" t="s">
        <v>39</v>
      </c>
    </row>
    <row r="194" spans="1:8" x14ac:dyDescent="0.25">
      <c r="A194" s="102" t="s">
        <v>2358</v>
      </c>
      <c r="B194" s="89" t="s">
        <v>2681</v>
      </c>
      <c r="C194" t="s">
        <v>753</v>
      </c>
      <c r="D194" t="s">
        <v>600</v>
      </c>
      <c r="E194" s="92" t="s">
        <v>600</v>
      </c>
      <c r="F194" s="103" t="s">
        <v>970</v>
      </c>
      <c r="G194" s="92" t="s">
        <v>971</v>
      </c>
      <c r="H194" t="s">
        <v>1007</v>
      </c>
    </row>
    <row r="195" spans="1:8" x14ac:dyDescent="0.25">
      <c r="A195" s="102" t="s">
        <v>2358</v>
      </c>
      <c r="B195" s="89" t="s">
        <v>2681</v>
      </c>
      <c r="C195" t="s">
        <v>753</v>
      </c>
      <c r="D195" t="s">
        <v>600</v>
      </c>
      <c r="E195" s="92" t="s">
        <v>600</v>
      </c>
      <c r="F195" s="103" t="s">
        <v>1800</v>
      </c>
      <c r="G195" s="92" t="s">
        <v>1644</v>
      </c>
      <c r="H195" t="s">
        <v>599</v>
      </c>
    </row>
    <row r="196" spans="1:8" x14ac:dyDescent="0.25">
      <c r="A196" s="102" t="s">
        <v>2358</v>
      </c>
      <c r="B196" s="89" t="s">
        <v>2681</v>
      </c>
      <c r="C196" t="s">
        <v>753</v>
      </c>
      <c r="D196" t="s">
        <v>600</v>
      </c>
      <c r="E196" s="92" t="s">
        <v>600</v>
      </c>
      <c r="F196" s="103" t="s">
        <v>1801</v>
      </c>
      <c r="G196" s="92" t="s">
        <v>902</v>
      </c>
      <c r="H196" t="s">
        <v>39</v>
      </c>
    </row>
    <row r="197" spans="1:8" x14ac:dyDescent="0.25">
      <c r="A197" s="102" t="s">
        <v>2358</v>
      </c>
      <c r="B197" s="89" t="s">
        <v>2681</v>
      </c>
      <c r="C197" t="s">
        <v>753</v>
      </c>
      <c r="D197" t="s">
        <v>600</v>
      </c>
      <c r="E197" s="92" t="s">
        <v>600</v>
      </c>
      <c r="F197" s="103" t="s">
        <v>1802</v>
      </c>
      <c r="G197" s="92" t="s">
        <v>903</v>
      </c>
      <c r="H197" t="s">
        <v>599</v>
      </c>
    </row>
    <row r="198" spans="1:8" x14ac:dyDescent="0.25">
      <c r="A198" s="102" t="s">
        <v>2358</v>
      </c>
      <c r="B198" s="89" t="s">
        <v>2681</v>
      </c>
      <c r="C198" t="s">
        <v>753</v>
      </c>
      <c r="D198" t="s">
        <v>605</v>
      </c>
      <c r="E198" s="92" t="s">
        <v>904</v>
      </c>
      <c r="F198" s="103" t="s">
        <v>2698</v>
      </c>
      <c r="G198" s="92" t="s">
        <v>2699</v>
      </c>
      <c r="H198" t="s">
        <v>39</v>
      </c>
    </row>
    <row r="199" spans="1:8" x14ac:dyDescent="0.25">
      <c r="A199" s="102" t="s">
        <v>2358</v>
      </c>
      <c r="B199" s="89" t="s">
        <v>2681</v>
      </c>
      <c r="C199" t="s">
        <v>753</v>
      </c>
      <c r="D199" t="s">
        <v>605</v>
      </c>
      <c r="E199" s="92" t="s">
        <v>904</v>
      </c>
      <c r="F199" s="103" t="s">
        <v>1803</v>
      </c>
      <c r="G199" s="92" t="s">
        <v>1804</v>
      </c>
      <c r="H199" t="s">
        <v>599</v>
      </c>
    </row>
    <row r="200" spans="1:8" x14ac:dyDescent="0.25">
      <c r="A200" s="102" t="s">
        <v>2358</v>
      </c>
      <c r="B200" s="89" t="s">
        <v>2681</v>
      </c>
      <c r="C200" t="s">
        <v>753</v>
      </c>
      <c r="D200" t="s">
        <v>605</v>
      </c>
      <c r="E200" s="92" t="s">
        <v>904</v>
      </c>
      <c r="F200" s="103" t="s">
        <v>2664</v>
      </c>
      <c r="G200" s="92" t="s">
        <v>2665</v>
      </c>
      <c r="H200" t="s">
        <v>962</v>
      </c>
    </row>
    <row r="201" spans="1:8" x14ac:dyDescent="0.25">
      <c r="A201" s="102" t="s">
        <v>2358</v>
      </c>
      <c r="B201" s="89" t="s">
        <v>2681</v>
      </c>
      <c r="C201" t="s">
        <v>753</v>
      </c>
      <c r="D201" t="s">
        <v>605</v>
      </c>
      <c r="E201" s="92" t="s">
        <v>904</v>
      </c>
      <c r="F201" s="103" t="s">
        <v>2711</v>
      </c>
      <c r="G201" s="92" t="s">
        <v>2712</v>
      </c>
      <c r="H201" t="s">
        <v>39</v>
      </c>
    </row>
    <row r="202" spans="1:8" x14ac:dyDescent="0.25">
      <c r="A202" s="102" t="s">
        <v>2358</v>
      </c>
      <c r="B202" s="89" t="s">
        <v>2681</v>
      </c>
      <c r="C202" t="s">
        <v>753</v>
      </c>
      <c r="D202" t="s">
        <v>605</v>
      </c>
      <c r="E202" s="92" t="s">
        <v>904</v>
      </c>
      <c r="F202" s="103" t="s">
        <v>2288</v>
      </c>
      <c r="G202" s="92" t="s">
        <v>2289</v>
      </c>
      <c r="H202" t="s">
        <v>39</v>
      </c>
    </row>
    <row r="203" spans="1:8" x14ac:dyDescent="0.25">
      <c r="A203" s="102" t="s">
        <v>2358</v>
      </c>
      <c r="B203" s="89" t="s">
        <v>2681</v>
      </c>
      <c r="C203" t="s">
        <v>753</v>
      </c>
      <c r="D203" t="s">
        <v>605</v>
      </c>
      <c r="E203" s="92" t="s">
        <v>904</v>
      </c>
      <c r="F203" s="103" t="s">
        <v>1805</v>
      </c>
      <c r="G203" s="92" t="s">
        <v>905</v>
      </c>
      <c r="H203" t="s">
        <v>39</v>
      </c>
    </row>
    <row r="204" spans="1:8" x14ac:dyDescent="0.25">
      <c r="A204" s="102" t="s">
        <v>2358</v>
      </c>
      <c r="B204" s="89" t="s">
        <v>2681</v>
      </c>
      <c r="C204" t="s">
        <v>753</v>
      </c>
      <c r="D204" t="s">
        <v>605</v>
      </c>
      <c r="E204" s="92" t="s">
        <v>904</v>
      </c>
      <c r="F204" s="103" t="s">
        <v>2713</v>
      </c>
      <c r="G204" s="92" t="s">
        <v>2714</v>
      </c>
      <c r="H204" t="s">
        <v>599</v>
      </c>
    </row>
    <row r="205" spans="1:8" x14ac:dyDescent="0.25">
      <c r="A205" s="102" t="s">
        <v>2358</v>
      </c>
      <c r="B205" s="89" t="s">
        <v>2681</v>
      </c>
      <c r="C205" t="s">
        <v>753</v>
      </c>
      <c r="D205" t="s">
        <v>605</v>
      </c>
      <c r="E205" s="92" t="s">
        <v>904</v>
      </c>
      <c r="F205" s="103" t="s">
        <v>1806</v>
      </c>
      <c r="G205" s="92" t="s">
        <v>906</v>
      </c>
      <c r="H205" t="s">
        <v>39</v>
      </c>
    </row>
    <row r="206" spans="1:8" x14ac:dyDescent="0.25">
      <c r="A206" s="102" t="s">
        <v>2358</v>
      </c>
      <c r="B206" s="89" t="s">
        <v>3175</v>
      </c>
      <c r="C206" t="s">
        <v>2685</v>
      </c>
      <c r="D206" t="s">
        <v>623</v>
      </c>
      <c r="E206" s="92" t="s">
        <v>1616</v>
      </c>
      <c r="F206" s="103" t="s">
        <v>1807</v>
      </c>
      <c r="G206" s="92" t="s">
        <v>1808</v>
      </c>
      <c r="H206" t="s">
        <v>962</v>
      </c>
    </row>
    <row r="207" spans="1:8" x14ac:dyDescent="0.25">
      <c r="A207" s="102" t="s">
        <v>2358</v>
      </c>
      <c r="B207" s="100" t="s">
        <v>2681</v>
      </c>
      <c r="C207" t="s">
        <v>753</v>
      </c>
      <c r="D207" t="s">
        <v>623</v>
      </c>
      <c r="E207" s="92" t="s">
        <v>1616</v>
      </c>
      <c r="F207" s="103" t="s">
        <v>1809</v>
      </c>
      <c r="G207" s="92" t="s">
        <v>1810</v>
      </c>
      <c r="H207" t="s">
        <v>1007</v>
      </c>
    </row>
    <row r="208" spans="1:8" ht="23.25" x14ac:dyDescent="0.25">
      <c r="A208" s="102" t="s">
        <v>2358</v>
      </c>
      <c r="B208" s="100" t="s">
        <v>2687</v>
      </c>
      <c r="C208" t="s">
        <v>2685</v>
      </c>
      <c r="D208" t="s">
        <v>623</v>
      </c>
      <c r="E208" s="92" t="s">
        <v>1616</v>
      </c>
      <c r="F208" s="103" t="s">
        <v>1811</v>
      </c>
      <c r="G208" s="92" t="s">
        <v>1812</v>
      </c>
      <c r="H208" t="s">
        <v>1007</v>
      </c>
    </row>
    <row r="209" spans="1:8" x14ac:dyDescent="0.25">
      <c r="A209" s="102" t="s">
        <v>2358</v>
      </c>
      <c r="B209" s="100" t="s">
        <v>2681</v>
      </c>
      <c r="C209" t="s">
        <v>753</v>
      </c>
      <c r="D209" t="s">
        <v>623</v>
      </c>
      <c r="E209" s="92" t="s">
        <v>1616</v>
      </c>
      <c r="F209" s="103" t="s">
        <v>1813</v>
      </c>
      <c r="G209" s="92" t="s">
        <v>1814</v>
      </c>
      <c r="H209" t="s">
        <v>39</v>
      </c>
    </row>
    <row r="210" spans="1:8" ht="23.25" x14ac:dyDescent="0.25">
      <c r="A210" s="102" t="s">
        <v>2358</v>
      </c>
      <c r="B210" s="100" t="s">
        <v>2687</v>
      </c>
      <c r="C210" t="s">
        <v>2685</v>
      </c>
      <c r="D210" t="s">
        <v>909</v>
      </c>
      <c r="E210" s="92" t="s">
        <v>910</v>
      </c>
      <c r="F210" s="103" t="s">
        <v>1815</v>
      </c>
      <c r="G210" s="92" t="s">
        <v>1005</v>
      </c>
      <c r="H210" t="s">
        <v>1007</v>
      </c>
    </row>
    <row r="211" spans="1:8" ht="23.25" x14ac:dyDescent="0.25">
      <c r="A211" s="102" t="s">
        <v>2358</v>
      </c>
      <c r="B211" s="100" t="s">
        <v>2687</v>
      </c>
      <c r="C211" t="s">
        <v>2685</v>
      </c>
      <c r="D211" t="s">
        <v>909</v>
      </c>
      <c r="E211" s="92" t="s">
        <v>910</v>
      </c>
      <c r="F211" s="103" t="s">
        <v>1816</v>
      </c>
      <c r="G211" s="92" t="s">
        <v>910</v>
      </c>
      <c r="H211" t="s">
        <v>39</v>
      </c>
    </row>
    <row r="212" spans="1:8" ht="23.25" x14ac:dyDescent="0.25">
      <c r="A212" s="102" t="s">
        <v>2358</v>
      </c>
      <c r="B212" s="100" t="s">
        <v>2687</v>
      </c>
      <c r="C212" t="s">
        <v>2685</v>
      </c>
      <c r="D212" t="s">
        <v>909</v>
      </c>
      <c r="E212" s="92" t="s">
        <v>910</v>
      </c>
      <c r="F212" s="103" t="s">
        <v>1817</v>
      </c>
      <c r="G212" s="92" t="s">
        <v>1006</v>
      </c>
      <c r="H212" t="s">
        <v>39</v>
      </c>
    </row>
    <row r="213" spans="1:8" x14ac:dyDescent="0.25">
      <c r="A213" s="102" t="s">
        <v>2358</v>
      </c>
      <c r="B213" s="100" t="s">
        <v>2681</v>
      </c>
      <c r="C213" t="s">
        <v>753</v>
      </c>
      <c r="D213" t="s">
        <v>2716</v>
      </c>
      <c r="E213" s="92" t="s">
        <v>2717</v>
      </c>
      <c r="F213" s="103" t="s">
        <v>2716</v>
      </c>
      <c r="G213" s="92" t="s">
        <v>2717</v>
      </c>
      <c r="H213" t="s">
        <v>39</v>
      </c>
    </row>
    <row r="214" spans="1:8" x14ac:dyDescent="0.25">
      <c r="A214" s="102" t="s">
        <v>2358</v>
      </c>
      <c r="B214" s="100" t="s">
        <v>2681</v>
      </c>
      <c r="C214" t="s">
        <v>753</v>
      </c>
      <c r="D214" t="s">
        <v>911</v>
      </c>
      <c r="E214" s="92" t="s">
        <v>912</v>
      </c>
      <c r="F214" s="103" t="s">
        <v>1818</v>
      </c>
      <c r="G214" s="92" t="s">
        <v>912</v>
      </c>
      <c r="H214" t="s">
        <v>39</v>
      </c>
    </row>
    <row r="215" spans="1:8" x14ac:dyDescent="0.25">
      <c r="A215" s="102" t="s">
        <v>2358</v>
      </c>
      <c r="B215" s="100" t="s">
        <v>2681</v>
      </c>
      <c r="C215" t="s">
        <v>753</v>
      </c>
      <c r="D215" t="s">
        <v>592</v>
      </c>
      <c r="E215" s="92" t="s">
        <v>592</v>
      </c>
      <c r="F215" s="103" t="s">
        <v>1819</v>
      </c>
      <c r="G215" s="92" t="s">
        <v>2718</v>
      </c>
      <c r="H215" t="s">
        <v>39</v>
      </c>
    </row>
    <row r="216" spans="1:8" x14ac:dyDescent="0.25">
      <c r="A216" s="102" t="s">
        <v>2358</v>
      </c>
      <c r="B216" s="100" t="s">
        <v>2681</v>
      </c>
      <c r="C216" t="s">
        <v>753</v>
      </c>
      <c r="D216" t="s">
        <v>592</v>
      </c>
      <c r="E216" s="92" t="s">
        <v>592</v>
      </c>
      <c r="F216" s="103" t="s">
        <v>1971</v>
      </c>
      <c r="G216" s="92" t="s">
        <v>2339</v>
      </c>
      <c r="H216" t="s">
        <v>39</v>
      </c>
    </row>
    <row r="217" spans="1:8" x14ac:dyDescent="0.25">
      <c r="A217" s="102" t="s">
        <v>2358</v>
      </c>
      <c r="B217" s="100" t="s">
        <v>2681</v>
      </c>
      <c r="C217" t="s">
        <v>753</v>
      </c>
      <c r="D217" t="s">
        <v>592</v>
      </c>
      <c r="E217" s="92" t="s">
        <v>592</v>
      </c>
      <c r="F217" s="103" t="s">
        <v>1972</v>
      </c>
      <c r="G217" s="92" t="s">
        <v>2340</v>
      </c>
      <c r="H217" t="s">
        <v>39</v>
      </c>
    </row>
    <row r="218" spans="1:8" x14ac:dyDescent="0.25">
      <c r="A218" s="102" t="s">
        <v>2358</v>
      </c>
      <c r="B218" s="100" t="s">
        <v>2681</v>
      </c>
      <c r="C218" t="s">
        <v>753</v>
      </c>
      <c r="D218" t="s">
        <v>592</v>
      </c>
      <c r="E218" s="92" t="s">
        <v>592</v>
      </c>
      <c r="F218" s="103" t="s">
        <v>913</v>
      </c>
      <c r="G218" s="92" t="s">
        <v>914</v>
      </c>
      <c r="H218" t="s">
        <v>39</v>
      </c>
    </row>
    <row r="219" spans="1:8" x14ac:dyDescent="0.25">
      <c r="A219" s="102" t="s">
        <v>2358</v>
      </c>
      <c r="B219" s="100" t="s">
        <v>2681</v>
      </c>
      <c r="C219" t="s">
        <v>753</v>
      </c>
      <c r="D219" t="s">
        <v>592</v>
      </c>
      <c r="E219" s="92" t="s">
        <v>592</v>
      </c>
      <c r="F219" s="103" t="s">
        <v>1820</v>
      </c>
      <c r="G219" s="92" t="s">
        <v>915</v>
      </c>
      <c r="H219" t="s">
        <v>599</v>
      </c>
    </row>
    <row r="220" spans="1:8" x14ac:dyDescent="0.25">
      <c r="A220" s="102" t="s">
        <v>2358</v>
      </c>
      <c r="B220" s="100" t="s">
        <v>2681</v>
      </c>
      <c r="C220" t="s">
        <v>753</v>
      </c>
      <c r="D220" t="s">
        <v>592</v>
      </c>
      <c r="E220" s="92" t="s">
        <v>592</v>
      </c>
      <c r="F220" s="103" t="s">
        <v>916</v>
      </c>
      <c r="G220" s="92" t="s">
        <v>917</v>
      </c>
      <c r="H220" t="s">
        <v>599</v>
      </c>
    </row>
    <row r="221" spans="1:8" x14ac:dyDescent="0.25">
      <c r="A221" s="102" t="s">
        <v>2358</v>
      </c>
      <c r="B221" s="100" t="s">
        <v>2681</v>
      </c>
      <c r="C221" t="s">
        <v>753</v>
      </c>
      <c r="D221" t="s">
        <v>592</v>
      </c>
      <c r="E221" s="92" t="s">
        <v>592</v>
      </c>
      <c r="F221" s="103" t="s">
        <v>1821</v>
      </c>
      <c r="G221" s="92" t="s">
        <v>918</v>
      </c>
      <c r="H221" t="s">
        <v>39</v>
      </c>
    </row>
    <row r="222" spans="1:8" ht="23.25" x14ac:dyDescent="0.25">
      <c r="A222" s="102" t="s">
        <v>2358</v>
      </c>
      <c r="B222" s="100" t="s">
        <v>2687</v>
      </c>
      <c r="C222" t="s">
        <v>2685</v>
      </c>
      <c r="D222" t="s">
        <v>592</v>
      </c>
      <c r="E222" s="92" t="s">
        <v>592</v>
      </c>
      <c r="F222" s="103" t="s">
        <v>2049</v>
      </c>
      <c r="G222" s="92" t="s">
        <v>2050</v>
      </c>
      <c r="H222" t="s">
        <v>599</v>
      </c>
    </row>
    <row r="223" spans="1:8" x14ac:dyDescent="0.25">
      <c r="A223" s="102" t="s">
        <v>2358</v>
      </c>
      <c r="B223" s="100" t="s">
        <v>2681</v>
      </c>
      <c r="C223" t="s">
        <v>753</v>
      </c>
      <c r="D223" t="s">
        <v>592</v>
      </c>
      <c r="E223" s="92" t="s">
        <v>592</v>
      </c>
      <c r="F223" s="103" t="s">
        <v>1973</v>
      </c>
      <c r="G223" s="92" t="s">
        <v>1974</v>
      </c>
      <c r="H223" t="s">
        <v>39</v>
      </c>
    </row>
    <row r="224" spans="1:8" x14ac:dyDescent="0.25">
      <c r="A224" s="102" t="s">
        <v>2358</v>
      </c>
      <c r="B224" s="100" t="s">
        <v>2681</v>
      </c>
      <c r="C224" t="s">
        <v>753</v>
      </c>
      <c r="D224" t="s">
        <v>592</v>
      </c>
      <c r="E224" s="92" t="s">
        <v>592</v>
      </c>
      <c r="F224" s="103" t="s">
        <v>1822</v>
      </c>
      <c r="G224" s="92" t="s">
        <v>973</v>
      </c>
      <c r="H224" t="s">
        <v>1007</v>
      </c>
    </row>
    <row r="225" spans="1:8" x14ac:dyDescent="0.25">
      <c r="A225" s="102" t="s">
        <v>2358</v>
      </c>
      <c r="B225" s="100" t="s">
        <v>2681</v>
      </c>
      <c r="C225" t="s">
        <v>753</v>
      </c>
      <c r="D225" t="s">
        <v>592</v>
      </c>
      <c r="E225" s="92" t="s">
        <v>592</v>
      </c>
      <c r="F225" s="103" t="s">
        <v>1823</v>
      </c>
      <c r="G225" s="92" t="s">
        <v>919</v>
      </c>
      <c r="H225" t="s">
        <v>1007</v>
      </c>
    </row>
    <row r="226" spans="1:8" x14ac:dyDescent="0.25">
      <c r="A226" s="102" t="s">
        <v>2358</v>
      </c>
      <c r="B226" s="100" t="s">
        <v>2681</v>
      </c>
      <c r="C226" t="s">
        <v>753</v>
      </c>
      <c r="D226" t="s">
        <v>592</v>
      </c>
      <c r="E226" s="92" t="s">
        <v>592</v>
      </c>
      <c r="F226" s="103" t="s">
        <v>2051</v>
      </c>
      <c r="G226" s="92" t="s">
        <v>2052</v>
      </c>
      <c r="H226" t="s">
        <v>1908</v>
      </c>
    </row>
    <row r="227" spans="1:8" x14ac:dyDescent="0.25">
      <c r="A227" s="102" t="s">
        <v>2358</v>
      </c>
      <c r="B227" s="100" t="s">
        <v>2681</v>
      </c>
      <c r="C227" t="s">
        <v>753</v>
      </c>
      <c r="D227" t="s">
        <v>592</v>
      </c>
      <c r="E227" s="92" t="s">
        <v>592</v>
      </c>
      <c r="F227" s="103" t="s">
        <v>1824</v>
      </c>
      <c r="G227" s="92" t="s">
        <v>1645</v>
      </c>
      <c r="H227" t="s">
        <v>1908</v>
      </c>
    </row>
    <row r="228" spans="1:8" x14ac:dyDescent="0.25">
      <c r="A228" s="102" t="s">
        <v>2358</v>
      </c>
      <c r="B228" s="100" t="s">
        <v>2681</v>
      </c>
      <c r="C228" t="s">
        <v>753</v>
      </c>
      <c r="D228" t="s">
        <v>592</v>
      </c>
      <c r="E228" s="92" t="s">
        <v>592</v>
      </c>
      <c r="F228" s="103" t="s">
        <v>920</v>
      </c>
      <c r="G228" s="92" t="s">
        <v>921</v>
      </c>
      <c r="H228" t="s">
        <v>594</v>
      </c>
    </row>
    <row r="229" spans="1:8" x14ac:dyDescent="0.25">
      <c r="A229" s="102" t="s">
        <v>2358</v>
      </c>
      <c r="B229" s="100" t="s">
        <v>2681</v>
      </c>
      <c r="C229" t="s">
        <v>753</v>
      </c>
      <c r="D229" t="s">
        <v>592</v>
      </c>
      <c r="E229" s="92" t="s">
        <v>592</v>
      </c>
      <c r="F229" s="103" t="s">
        <v>2124</v>
      </c>
      <c r="G229" s="92" t="s">
        <v>2125</v>
      </c>
      <c r="H229" t="s">
        <v>39</v>
      </c>
    </row>
    <row r="230" spans="1:8" x14ac:dyDescent="0.25">
      <c r="A230" s="102" t="s">
        <v>2358</v>
      </c>
      <c r="B230" s="100" t="s">
        <v>2681</v>
      </c>
      <c r="C230" t="s">
        <v>753</v>
      </c>
      <c r="D230" t="s">
        <v>592</v>
      </c>
      <c r="E230" s="92" t="s">
        <v>592</v>
      </c>
      <c r="F230" s="103" t="s">
        <v>1825</v>
      </c>
      <c r="G230" s="92" t="s">
        <v>922</v>
      </c>
      <c r="H230" t="s">
        <v>594</v>
      </c>
    </row>
    <row r="231" spans="1:8" x14ac:dyDescent="0.25">
      <c r="A231" s="102" t="s">
        <v>2358</v>
      </c>
      <c r="B231" s="100" t="s">
        <v>2681</v>
      </c>
      <c r="C231" t="s">
        <v>753</v>
      </c>
      <c r="D231" t="s">
        <v>592</v>
      </c>
      <c r="E231" s="92" t="s">
        <v>592</v>
      </c>
      <c r="F231" s="103" t="s">
        <v>2053</v>
      </c>
      <c r="G231" s="92" t="s">
        <v>2123</v>
      </c>
      <c r="H231" t="s">
        <v>1007</v>
      </c>
    </row>
    <row r="232" spans="1:8" x14ac:dyDescent="0.25">
      <c r="A232" s="102" t="s">
        <v>2358</v>
      </c>
      <c r="B232" s="100" t="s">
        <v>2681</v>
      </c>
      <c r="C232" t="s">
        <v>753</v>
      </c>
      <c r="D232" t="s">
        <v>592</v>
      </c>
      <c r="E232" s="92" t="s">
        <v>592</v>
      </c>
      <c r="F232" s="103" t="s">
        <v>923</v>
      </c>
      <c r="G232" s="92" t="s">
        <v>924</v>
      </c>
      <c r="H232" t="s">
        <v>594</v>
      </c>
    </row>
    <row r="233" spans="1:8" x14ac:dyDescent="0.25">
      <c r="A233" s="102" t="s">
        <v>2358</v>
      </c>
      <c r="B233" s="100" t="s">
        <v>2681</v>
      </c>
      <c r="C233" t="s">
        <v>753</v>
      </c>
      <c r="D233" t="s">
        <v>592</v>
      </c>
      <c r="E233" s="92" t="s">
        <v>592</v>
      </c>
      <c r="F233" s="103" t="s">
        <v>1938</v>
      </c>
      <c r="G233" s="92" t="s">
        <v>1910</v>
      </c>
      <c r="H233" t="s">
        <v>1007</v>
      </c>
    </row>
    <row r="234" spans="1:8" x14ac:dyDescent="0.25">
      <c r="A234" s="102" t="s">
        <v>2358</v>
      </c>
      <c r="B234" s="100" t="s">
        <v>2681</v>
      </c>
      <c r="C234" t="s">
        <v>753</v>
      </c>
      <c r="D234" t="s">
        <v>592</v>
      </c>
      <c r="E234" s="92" t="s">
        <v>592</v>
      </c>
      <c r="F234" s="103" t="s">
        <v>2719</v>
      </c>
      <c r="G234" s="92" t="s">
        <v>2720</v>
      </c>
      <c r="H234" t="s">
        <v>1007</v>
      </c>
    </row>
    <row r="235" spans="1:8" x14ac:dyDescent="0.25">
      <c r="A235" s="102" t="s">
        <v>2358</v>
      </c>
      <c r="B235" s="100" t="s">
        <v>2681</v>
      </c>
      <c r="C235" t="s">
        <v>753</v>
      </c>
      <c r="D235" t="s">
        <v>592</v>
      </c>
      <c r="E235" s="92" t="s">
        <v>592</v>
      </c>
      <c r="F235" s="103" t="s">
        <v>1826</v>
      </c>
      <c r="G235" s="92" t="s">
        <v>925</v>
      </c>
      <c r="H235" t="s">
        <v>962</v>
      </c>
    </row>
    <row r="236" spans="1:8" x14ac:dyDescent="0.25">
      <c r="A236" s="102" t="s">
        <v>2358</v>
      </c>
      <c r="B236" s="100" t="s">
        <v>2681</v>
      </c>
      <c r="C236" t="s">
        <v>753</v>
      </c>
      <c r="D236" t="s">
        <v>592</v>
      </c>
      <c r="E236" s="92" t="s">
        <v>592</v>
      </c>
      <c r="F236" s="103" t="s">
        <v>1827</v>
      </c>
      <c r="G236" s="92" t="s">
        <v>972</v>
      </c>
      <c r="H236" t="s">
        <v>962</v>
      </c>
    </row>
    <row r="237" spans="1:8" x14ac:dyDescent="0.25">
      <c r="A237" s="102" t="s">
        <v>2358</v>
      </c>
      <c r="B237" s="100" t="s">
        <v>2681</v>
      </c>
      <c r="C237" t="s">
        <v>753</v>
      </c>
      <c r="D237" t="s">
        <v>592</v>
      </c>
      <c r="E237" s="92" t="s">
        <v>592</v>
      </c>
      <c r="F237" s="103" t="s">
        <v>1975</v>
      </c>
      <c r="G237" s="92" t="s">
        <v>1976</v>
      </c>
      <c r="H237" t="s">
        <v>1007</v>
      </c>
    </row>
    <row r="238" spans="1:8" x14ac:dyDescent="0.25">
      <c r="A238" s="102" t="s">
        <v>2358</v>
      </c>
      <c r="B238" s="100" t="s">
        <v>2681</v>
      </c>
      <c r="C238" t="s">
        <v>753</v>
      </c>
      <c r="D238" t="s">
        <v>592</v>
      </c>
      <c r="E238" s="92" t="s">
        <v>592</v>
      </c>
      <c r="F238" s="103" t="s">
        <v>2290</v>
      </c>
      <c r="G238" s="92" t="s">
        <v>2291</v>
      </c>
      <c r="H238" t="s">
        <v>39</v>
      </c>
    </row>
    <row r="239" spans="1:8" x14ac:dyDescent="0.25">
      <c r="A239" s="102" t="s">
        <v>2358</v>
      </c>
      <c r="B239" s="100" t="s">
        <v>2681</v>
      </c>
      <c r="C239" t="s">
        <v>753</v>
      </c>
      <c r="D239" t="s">
        <v>592</v>
      </c>
      <c r="E239" s="92" t="s">
        <v>592</v>
      </c>
      <c r="F239" s="103" t="s">
        <v>1828</v>
      </c>
      <c r="G239" s="92" t="s">
        <v>1911</v>
      </c>
      <c r="H239" t="s">
        <v>962</v>
      </c>
    </row>
    <row r="240" spans="1:8" x14ac:dyDescent="0.25">
      <c r="A240" s="102" t="s">
        <v>2358</v>
      </c>
      <c r="B240" s="100" t="s">
        <v>2681</v>
      </c>
      <c r="C240" t="s">
        <v>753</v>
      </c>
      <c r="D240" t="s">
        <v>592</v>
      </c>
      <c r="E240" s="92" t="s">
        <v>592</v>
      </c>
      <c r="F240" s="103" t="s">
        <v>633</v>
      </c>
      <c r="G240" s="92" t="s">
        <v>926</v>
      </c>
      <c r="H240" t="s">
        <v>599</v>
      </c>
    </row>
    <row r="241" spans="1:8" x14ac:dyDescent="0.25">
      <c r="A241" s="102" t="s">
        <v>2358</v>
      </c>
      <c r="B241" s="100" t="s">
        <v>2681</v>
      </c>
      <c r="C241" t="s">
        <v>753</v>
      </c>
      <c r="D241" t="s">
        <v>592</v>
      </c>
      <c r="E241" s="92" t="s">
        <v>592</v>
      </c>
      <c r="F241" s="103" t="s">
        <v>1829</v>
      </c>
      <c r="G241" s="92" t="s">
        <v>927</v>
      </c>
      <c r="H241" t="s">
        <v>599</v>
      </c>
    </row>
    <row r="242" spans="1:8" x14ac:dyDescent="0.25">
      <c r="A242" s="102" t="s">
        <v>2358</v>
      </c>
      <c r="B242" s="89"/>
      <c r="C242" t="s">
        <v>753</v>
      </c>
      <c r="D242" t="s">
        <v>3179</v>
      </c>
      <c r="E242" s="92" t="s">
        <v>3180</v>
      </c>
      <c r="F242" s="103" t="s">
        <v>3181</v>
      </c>
      <c r="G242" s="92" t="s">
        <v>3182</v>
      </c>
      <c r="H242" t="s">
        <v>1007</v>
      </c>
    </row>
    <row r="243" spans="1:8" x14ac:dyDescent="0.25">
      <c r="A243" s="102" t="s">
        <v>2358</v>
      </c>
      <c r="B243" s="100" t="s">
        <v>2681</v>
      </c>
      <c r="C243" t="s">
        <v>753</v>
      </c>
      <c r="D243" t="s">
        <v>2238</v>
      </c>
      <c r="E243" s="92" t="s">
        <v>2239</v>
      </c>
      <c r="F243" s="103" t="s">
        <v>2240</v>
      </c>
      <c r="G243" s="92" t="s">
        <v>2239</v>
      </c>
      <c r="H243" t="s">
        <v>599</v>
      </c>
    </row>
    <row r="244" spans="1:8" x14ac:dyDescent="0.25">
      <c r="A244" s="102" t="s">
        <v>2358</v>
      </c>
      <c r="B244" s="100" t="s">
        <v>2681</v>
      </c>
      <c r="C244" t="s">
        <v>753</v>
      </c>
      <c r="D244" t="s">
        <v>928</v>
      </c>
      <c r="E244" s="92" t="s">
        <v>929</v>
      </c>
      <c r="F244" s="103" t="s">
        <v>1830</v>
      </c>
      <c r="G244" s="92" t="s">
        <v>930</v>
      </c>
      <c r="H244" t="s">
        <v>39</v>
      </c>
    </row>
    <row r="245" spans="1:8" x14ac:dyDescent="0.25">
      <c r="A245" s="102" t="s">
        <v>2358</v>
      </c>
      <c r="B245" s="100" t="s">
        <v>2681</v>
      </c>
      <c r="C245" t="s">
        <v>753</v>
      </c>
      <c r="D245" t="s">
        <v>928</v>
      </c>
      <c r="E245" s="92" t="s">
        <v>929</v>
      </c>
      <c r="F245" s="103" t="s">
        <v>1831</v>
      </c>
      <c r="G245" s="92" t="s">
        <v>1832</v>
      </c>
      <c r="H245" t="s">
        <v>39</v>
      </c>
    </row>
    <row r="246" spans="1:8" x14ac:dyDescent="0.25">
      <c r="A246" s="102" t="s">
        <v>2358</v>
      </c>
      <c r="B246" s="100" t="s">
        <v>2681</v>
      </c>
      <c r="C246" t="s">
        <v>753</v>
      </c>
      <c r="D246" t="s">
        <v>928</v>
      </c>
      <c r="E246" s="92" t="s">
        <v>929</v>
      </c>
      <c r="F246" s="103" t="s">
        <v>1833</v>
      </c>
      <c r="G246" s="92" t="s">
        <v>1834</v>
      </c>
      <c r="H246" t="s">
        <v>962</v>
      </c>
    </row>
    <row r="247" spans="1:8" x14ac:dyDescent="0.25">
      <c r="A247" s="102" t="s">
        <v>2358</v>
      </c>
      <c r="B247" s="89" t="s">
        <v>2683</v>
      </c>
      <c r="C247" t="s">
        <v>751</v>
      </c>
      <c r="D247" t="s">
        <v>968</v>
      </c>
      <c r="E247" s="92" t="s">
        <v>2707</v>
      </c>
      <c r="F247" s="103" t="s">
        <v>1793</v>
      </c>
      <c r="G247" s="92" t="s">
        <v>969</v>
      </c>
      <c r="H247" t="s">
        <v>1007</v>
      </c>
    </row>
    <row r="248" spans="1:8" x14ac:dyDescent="0.25">
      <c r="A248" s="102" t="s">
        <v>2358</v>
      </c>
      <c r="B248" s="89" t="s">
        <v>2683</v>
      </c>
      <c r="C248" t="s">
        <v>751</v>
      </c>
      <c r="D248" t="s">
        <v>2708</v>
      </c>
      <c r="E248" s="92" t="s">
        <v>2709</v>
      </c>
      <c r="F248" s="103" t="s">
        <v>2710</v>
      </c>
      <c r="G248" s="92" t="s">
        <v>2709</v>
      </c>
      <c r="H248" t="s">
        <v>39</v>
      </c>
    </row>
    <row r="249" spans="1:8" x14ac:dyDescent="0.25">
      <c r="A249" s="102" t="s">
        <v>2358</v>
      </c>
      <c r="B249" s="100"/>
      <c r="C249" t="s">
        <v>753</v>
      </c>
      <c r="D249" t="s">
        <v>3099</v>
      </c>
      <c r="E249" s="92" t="s">
        <v>3099</v>
      </c>
      <c r="F249" s="92" t="s">
        <v>3183</v>
      </c>
      <c r="G249" s="92" t="s">
        <v>3184</v>
      </c>
      <c r="H249" t="s">
        <v>1908</v>
      </c>
    </row>
    <row r="250" spans="1:8" x14ac:dyDescent="0.25">
      <c r="A250" s="102" t="s">
        <v>2358</v>
      </c>
      <c r="B250" s="100" t="s">
        <v>2683</v>
      </c>
      <c r="C250" t="s">
        <v>751</v>
      </c>
      <c r="D250" t="s">
        <v>598</v>
      </c>
      <c r="E250" s="92" t="s">
        <v>598</v>
      </c>
      <c r="F250" s="103" t="s">
        <v>1836</v>
      </c>
      <c r="G250" s="92" t="s">
        <v>931</v>
      </c>
      <c r="H250" t="s">
        <v>39</v>
      </c>
    </row>
    <row r="251" spans="1:8" x14ac:dyDescent="0.25">
      <c r="A251" s="102" t="s">
        <v>2358</v>
      </c>
      <c r="B251" s="100" t="s">
        <v>2683</v>
      </c>
      <c r="C251" t="s">
        <v>751</v>
      </c>
      <c r="D251" t="s">
        <v>2724</v>
      </c>
      <c r="E251" s="92" t="s">
        <v>2725</v>
      </c>
      <c r="F251" s="103" t="s">
        <v>2726</v>
      </c>
      <c r="G251" s="92" t="s">
        <v>2727</v>
      </c>
      <c r="H251" t="s">
        <v>1007</v>
      </c>
    </row>
    <row r="252" spans="1:8" x14ac:dyDescent="0.25">
      <c r="A252" s="102" t="s">
        <v>2358</v>
      </c>
      <c r="B252" s="100" t="s">
        <v>2683</v>
      </c>
      <c r="C252" t="s">
        <v>751</v>
      </c>
      <c r="D252" t="s">
        <v>2724</v>
      </c>
      <c r="E252" s="92" t="s">
        <v>2725</v>
      </c>
      <c r="F252" s="103" t="s">
        <v>2692</v>
      </c>
      <c r="G252" s="92" t="s">
        <v>2691</v>
      </c>
      <c r="H252" t="s">
        <v>1007</v>
      </c>
    </row>
    <row r="253" spans="1:8" x14ac:dyDescent="0.25">
      <c r="A253" s="102" t="s">
        <v>2358</v>
      </c>
      <c r="B253" s="100" t="s">
        <v>2681</v>
      </c>
      <c r="C253" t="s">
        <v>753</v>
      </c>
      <c r="D253" t="s">
        <v>2009</v>
      </c>
      <c r="E253" s="92" t="s">
        <v>2010</v>
      </c>
      <c r="F253" s="103" t="s">
        <v>2011</v>
      </c>
      <c r="G253" s="92" t="s">
        <v>2012</v>
      </c>
      <c r="H253" t="s">
        <v>599</v>
      </c>
    </row>
    <row r="254" spans="1:8" x14ac:dyDescent="0.25">
      <c r="A254" s="102" t="s">
        <v>2358</v>
      </c>
      <c r="B254" s="100" t="s">
        <v>2681</v>
      </c>
      <c r="C254" t="s">
        <v>751</v>
      </c>
      <c r="D254" t="s">
        <v>2009</v>
      </c>
      <c r="E254" s="92" t="s">
        <v>2010</v>
      </c>
      <c r="F254" s="103" t="s">
        <v>2013</v>
      </c>
      <c r="G254" s="92" t="s">
        <v>2014</v>
      </c>
      <c r="H254" t="s">
        <v>1007</v>
      </c>
    </row>
    <row r="255" spans="1:8" x14ac:dyDescent="0.25">
      <c r="A255" s="102" t="s">
        <v>2358</v>
      </c>
      <c r="B255" s="100" t="s">
        <v>2681</v>
      </c>
      <c r="C255" t="s">
        <v>753</v>
      </c>
      <c r="D255" t="s">
        <v>932</v>
      </c>
      <c r="E255" s="92" t="s">
        <v>933</v>
      </c>
      <c r="F255" s="103" t="s">
        <v>1837</v>
      </c>
      <c r="G255" s="92" t="s">
        <v>933</v>
      </c>
      <c r="H255" t="s">
        <v>1007</v>
      </c>
    </row>
    <row r="256" spans="1:8" x14ac:dyDescent="0.25">
      <c r="A256" s="102" t="s">
        <v>2358</v>
      </c>
      <c r="B256" s="100" t="s">
        <v>2681</v>
      </c>
      <c r="C256" t="s">
        <v>753</v>
      </c>
      <c r="D256" t="s">
        <v>986</v>
      </c>
      <c r="E256" s="92" t="s">
        <v>936</v>
      </c>
      <c r="F256" s="103" t="s">
        <v>1838</v>
      </c>
      <c r="G256" s="92" t="s">
        <v>936</v>
      </c>
      <c r="H256" t="s">
        <v>599</v>
      </c>
    </row>
    <row r="257" spans="1:8" x14ac:dyDescent="0.25">
      <c r="A257" s="102" t="s">
        <v>2358</v>
      </c>
      <c r="B257" s="100" t="s">
        <v>2683</v>
      </c>
      <c r="C257" t="s">
        <v>751</v>
      </c>
      <c r="D257" t="s">
        <v>934</v>
      </c>
      <c r="E257" s="92" t="s">
        <v>935</v>
      </c>
      <c r="F257" s="103" t="s">
        <v>2435</v>
      </c>
      <c r="G257" s="92" t="s">
        <v>935</v>
      </c>
      <c r="H257" t="s">
        <v>39</v>
      </c>
    </row>
    <row r="258" spans="1:8" x14ac:dyDescent="0.25">
      <c r="A258" s="102" t="s">
        <v>2358</v>
      </c>
      <c r="B258" s="100" t="s">
        <v>2681</v>
      </c>
      <c r="C258" t="s">
        <v>753</v>
      </c>
      <c r="D258" t="s">
        <v>2211</v>
      </c>
      <c r="E258" s="92" t="s">
        <v>2212</v>
      </c>
      <c r="F258" s="103" t="s">
        <v>908</v>
      </c>
      <c r="G258" s="92" t="s">
        <v>907</v>
      </c>
      <c r="H258" t="s">
        <v>39</v>
      </c>
    </row>
    <row r="259" spans="1:8" x14ac:dyDescent="0.25">
      <c r="A259" s="102" t="s">
        <v>2358</v>
      </c>
      <c r="B259" s="100" t="s">
        <v>2681</v>
      </c>
      <c r="C259" t="s">
        <v>753</v>
      </c>
      <c r="D259" t="s">
        <v>2211</v>
      </c>
      <c r="E259" s="92" t="s">
        <v>2212</v>
      </c>
      <c r="F259" s="103" t="s">
        <v>2048</v>
      </c>
      <c r="G259" s="92" t="s">
        <v>2047</v>
      </c>
      <c r="H259" t="s">
        <v>39</v>
      </c>
    </row>
    <row r="260" spans="1:8" x14ac:dyDescent="0.25">
      <c r="A260" s="102" t="s">
        <v>2358</v>
      </c>
      <c r="B260" s="100" t="s">
        <v>2681</v>
      </c>
      <c r="C260" t="s">
        <v>753</v>
      </c>
      <c r="D260" t="s">
        <v>2211</v>
      </c>
      <c r="E260" s="92" t="s">
        <v>2212</v>
      </c>
      <c r="F260" s="103" t="s">
        <v>2701</v>
      </c>
      <c r="G260" s="92" t="s">
        <v>2702</v>
      </c>
      <c r="H260" t="s">
        <v>39</v>
      </c>
    </row>
    <row r="261" spans="1:8" x14ac:dyDescent="0.25">
      <c r="A261" s="102" t="s">
        <v>2358</v>
      </c>
      <c r="B261" s="100" t="s">
        <v>2681</v>
      </c>
      <c r="C261" t="s">
        <v>753</v>
      </c>
      <c r="D261" t="s">
        <v>2211</v>
      </c>
      <c r="E261" s="92" t="s">
        <v>2212</v>
      </c>
      <c r="F261" s="103" t="s">
        <v>2213</v>
      </c>
      <c r="G261" s="92" t="s">
        <v>2214</v>
      </c>
      <c r="H261" t="s">
        <v>39</v>
      </c>
    </row>
    <row r="262" spans="1:8" x14ac:dyDescent="0.25">
      <c r="A262" s="102" t="s">
        <v>2358</v>
      </c>
      <c r="B262" s="100" t="s">
        <v>2681</v>
      </c>
      <c r="C262" t="s">
        <v>753</v>
      </c>
      <c r="D262" t="s">
        <v>612</v>
      </c>
      <c r="E262" s="92" t="s">
        <v>612</v>
      </c>
      <c r="F262" s="103" t="s">
        <v>2292</v>
      </c>
      <c r="G262" s="92" t="s">
        <v>2293</v>
      </c>
      <c r="H262" t="s">
        <v>39</v>
      </c>
    </row>
    <row r="263" spans="1:8" x14ac:dyDescent="0.25">
      <c r="A263" s="102" t="s">
        <v>2358</v>
      </c>
      <c r="B263" s="100" t="s">
        <v>2681</v>
      </c>
      <c r="C263" t="s">
        <v>753</v>
      </c>
      <c r="D263" t="s">
        <v>612</v>
      </c>
      <c r="E263" s="92" t="s">
        <v>612</v>
      </c>
      <c r="F263" s="103" t="s">
        <v>2728</v>
      </c>
      <c r="G263" s="92" t="s">
        <v>2729</v>
      </c>
      <c r="H263" t="s">
        <v>39</v>
      </c>
    </row>
    <row r="264" spans="1:8" x14ac:dyDescent="0.25">
      <c r="A264" s="102" t="s">
        <v>2358</v>
      </c>
      <c r="B264" s="100" t="s">
        <v>2681</v>
      </c>
      <c r="C264" t="s">
        <v>753</v>
      </c>
      <c r="D264" t="s">
        <v>612</v>
      </c>
      <c r="E264" s="92" t="s">
        <v>612</v>
      </c>
      <c r="F264" s="103" t="s">
        <v>1839</v>
      </c>
      <c r="G264" s="92" t="s">
        <v>1617</v>
      </c>
      <c r="H264" t="s">
        <v>39</v>
      </c>
    </row>
    <row r="265" spans="1:8" x14ac:dyDescent="0.25">
      <c r="A265" s="102" t="s">
        <v>2358</v>
      </c>
      <c r="B265" s="100" t="s">
        <v>2681</v>
      </c>
      <c r="C265" t="s">
        <v>753</v>
      </c>
      <c r="D265" t="s">
        <v>612</v>
      </c>
      <c r="E265" s="92" t="s">
        <v>612</v>
      </c>
      <c r="F265" s="103" t="s">
        <v>1939</v>
      </c>
      <c r="G265" s="92" t="s">
        <v>1940</v>
      </c>
      <c r="H265" t="s">
        <v>39</v>
      </c>
    </row>
    <row r="266" spans="1:8" x14ac:dyDescent="0.25">
      <c r="A266" s="102" t="s">
        <v>2359</v>
      </c>
      <c r="B266" s="100" t="s">
        <v>2680</v>
      </c>
      <c r="C266" t="s">
        <v>753</v>
      </c>
      <c r="D266" t="s">
        <v>612</v>
      </c>
      <c r="E266" s="92" t="s">
        <v>612</v>
      </c>
      <c r="F266" s="103" t="s">
        <v>3152</v>
      </c>
      <c r="G266" s="92" t="s">
        <v>2056</v>
      </c>
      <c r="H266" t="s">
        <v>39</v>
      </c>
    </row>
    <row r="267" spans="1:8" x14ac:dyDescent="0.25">
      <c r="A267" s="102" t="s">
        <v>2358</v>
      </c>
      <c r="B267" s="100" t="s">
        <v>2681</v>
      </c>
      <c r="C267" t="s">
        <v>753</v>
      </c>
      <c r="D267" t="s">
        <v>612</v>
      </c>
      <c r="E267" s="92" t="s">
        <v>612</v>
      </c>
      <c r="F267" s="103" t="s">
        <v>2296</v>
      </c>
      <c r="G267" s="92" t="s">
        <v>2297</v>
      </c>
      <c r="H267" t="s">
        <v>39</v>
      </c>
    </row>
    <row r="268" spans="1:8" x14ac:dyDescent="0.25">
      <c r="A268" s="102" t="s">
        <v>2358</v>
      </c>
      <c r="B268" s="100" t="s">
        <v>2681</v>
      </c>
      <c r="C268" t="s">
        <v>753</v>
      </c>
      <c r="D268" t="s">
        <v>612</v>
      </c>
      <c r="E268" s="92" t="s">
        <v>612</v>
      </c>
      <c r="F268" s="103" t="s">
        <v>1845</v>
      </c>
      <c r="G268" s="92" t="s">
        <v>2295</v>
      </c>
      <c r="H268" t="s">
        <v>39</v>
      </c>
    </row>
    <row r="269" spans="1:8" x14ac:dyDescent="0.25">
      <c r="A269" s="102" t="s">
        <v>2358</v>
      </c>
      <c r="B269" s="100" t="s">
        <v>2681</v>
      </c>
      <c r="C269" t="s">
        <v>753</v>
      </c>
      <c r="D269" t="s">
        <v>612</v>
      </c>
      <c r="E269" s="92" t="s">
        <v>612</v>
      </c>
      <c r="F269" s="103" t="s">
        <v>1840</v>
      </c>
      <c r="G269" s="92" t="s">
        <v>2294</v>
      </c>
      <c r="H269" t="s">
        <v>596</v>
      </c>
    </row>
    <row r="270" spans="1:8" x14ac:dyDescent="0.25">
      <c r="A270" s="102" t="s">
        <v>2358</v>
      </c>
      <c r="B270" s="100"/>
      <c r="C270" t="s">
        <v>753</v>
      </c>
      <c r="D270" t="s">
        <v>612</v>
      </c>
      <c r="E270" s="92" t="s">
        <v>612</v>
      </c>
      <c r="F270" s="103" t="s">
        <v>1842</v>
      </c>
      <c r="G270" s="92" t="s">
        <v>937</v>
      </c>
      <c r="H270" t="s">
        <v>596</v>
      </c>
    </row>
    <row r="271" spans="1:8" x14ac:dyDescent="0.25">
      <c r="A271" s="102" t="s">
        <v>2358</v>
      </c>
      <c r="B271" s="100" t="s">
        <v>2681</v>
      </c>
      <c r="C271" t="s">
        <v>753</v>
      </c>
      <c r="D271" t="s">
        <v>612</v>
      </c>
      <c r="E271" s="92" t="s">
        <v>612</v>
      </c>
      <c r="F271" s="103" t="s">
        <v>2693</v>
      </c>
      <c r="G271" s="92" t="s">
        <v>2694</v>
      </c>
      <c r="H271" t="s">
        <v>602</v>
      </c>
    </row>
    <row r="272" spans="1:8" x14ac:dyDescent="0.25">
      <c r="A272" s="102" t="s">
        <v>2358</v>
      </c>
      <c r="B272" s="100" t="s">
        <v>2681</v>
      </c>
      <c r="C272" t="s">
        <v>753</v>
      </c>
      <c r="D272" t="s">
        <v>612</v>
      </c>
      <c r="E272" s="92" t="s">
        <v>612</v>
      </c>
      <c r="F272" s="103" t="s">
        <v>1843</v>
      </c>
      <c r="G272" s="92" t="s">
        <v>1618</v>
      </c>
      <c r="H272" t="s">
        <v>39</v>
      </c>
    </row>
    <row r="273" spans="1:8" x14ac:dyDescent="0.25">
      <c r="A273" s="102" t="s">
        <v>2358</v>
      </c>
      <c r="B273" s="100" t="s">
        <v>2681</v>
      </c>
      <c r="C273" t="s">
        <v>753</v>
      </c>
      <c r="D273" t="s">
        <v>612</v>
      </c>
      <c r="E273" s="92" t="s">
        <v>612</v>
      </c>
      <c r="F273" s="103" t="s">
        <v>1841</v>
      </c>
      <c r="G273" s="92" t="s">
        <v>2054</v>
      </c>
      <c r="H273" t="s">
        <v>39</v>
      </c>
    </row>
    <row r="274" spans="1:8" x14ac:dyDescent="0.25">
      <c r="A274" s="102" t="s">
        <v>2358</v>
      </c>
      <c r="B274" s="100" t="s">
        <v>2681</v>
      </c>
      <c r="C274" t="s">
        <v>753</v>
      </c>
      <c r="D274" t="s">
        <v>612</v>
      </c>
      <c r="E274" s="92" t="s">
        <v>612</v>
      </c>
      <c r="F274" s="103" t="s">
        <v>981</v>
      </c>
      <c r="G274" s="92" t="s">
        <v>3153</v>
      </c>
      <c r="H274" t="s">
        <v>39</v>
      </c>
    </row>
    <row r="275" spans="1:8" x14ac:dyDescent="0.25">
      <c r="A275" s="102" t="s">
        <v>2358</v>
      </c>
      <c r="B275" s="100" t="s">
        <v>2681</v>
      </c>
      <c r="C275" t="s">
        <v>753</v>
      </c>
      <c r="D275" t="s">
        <v>612</v>
      </c>
      <c r="E275" s="92" t="s">
        <v>612</v>
      </c>
      <c r="F275" s="103" t="s">
        <v>982</v>
      </c>
      <c r="G275" s="92" t="s">
        <v>2055</v>
      </c>
      <c r="H275" t="s">
        <v>599</v>
      </c>
    </row>
    <row r="276" spans="1:8" x14ac:dyDescent="0.25">
      <c r="A276" s="102" t="s">
        <v>2358</v>
      </c>
      <c r="B276" s="100" t="s">
        <v>2681</v>
      </c>
      <c r="C276" t="s">
        <v>753</v>
      </c>
      <c r="D276" t="s">
        <v>612</v>
      </c>
      <c r="E276" s="92" t="s">
        <v>612</v>
      </c>
      <c r="F276" s="103" t="s">
        <v>2219</v>
      </c>
      <c r="G276" s="92" t="s">
        <v>2220</v>
      </c>
      <c r="H276" t="s">
        <v>962</v>
      </c>
    </row>
    <row r="277" spans="1:8" x14ac:dyDescent="0.25">
      <c r="A277" s="102" t="s">
        <v>2358</v>
      </c>
      <c r="B277" s="100" t="s">
        <v>2681</v>
      </c>
      <c r="C277" t="s">
        <v>753</v>
      </c>
      <c r="D277" t="s">
        <v>612</v>
      </c>
      <c r="E277" s="92" t="s">
        <v>612</v>
      </c>
      <c r="F277" s="103" t="s">
        <v>1844</v>
      </c>
      <c r="G277" s="92" t="s">
        <v>938</v>
      </c>
      <c r="H277" t="s">
        <v>962</v>
      </c>
    </row>
    <row r="278" spans="1:8" x14ac:dyDescent="0.25">
      <c r="A278" s="102" t="s">
        <v>2358</v>
      </c>
      <c r="B278" s="100" t="s">
        <v>2681</v>
      </c>
      <c r="C278" t="s">
        <v>753</v>
      </c>
      <c r="D278" t="s">
        <v>612</v>
      </c>
      <c r="E278" s="92" t="s">
        <v>612</v>
      </c>
      <c r="F278" s="103" t="s">
        <v>2341</v>
      </c>
      <c r="G278" s="92" t="s">
        <v>2057</v>
      </c>
      <c r="H278" t="s">
        <v>599</v>
      </c>
    </row>
    <row r="279" spans="1:8" x14ac:dyDescent="0.25">
      <c r="A279" s="102" t="s">
        <v>2358</v>
      </c>
      <c r="B279" s="100" t="s">
        <v>2681</v>
      </c>
      <c r="C279" t="s">
        <v>753</v>
      </c>
      <c r="D279" t="s">
        <v>612</v>
      </c>
      <c r="E279" s="92" t="s">
        <v>612</v>
      </c>
      <c r="F279" s="103" t="s">
        <v>3154</v>
      </c>
      <c r="G279" s="92" t="s">
        <v>3155</v>
      </c>
      <c r="H279" t="s">
        <v>599</v>
      </c>
    </row>
    <row r="280" spans="1:8" x14ac:dyDescent="0.25">
      <c r="A280" s="102" t="s">
        <v>2358</v>
      </c>
      <c r="B280" s="100" t="s">
        <v>2681</v>
      </c>
      <c r="C280" t="s">
        <v>753</v>
      </c>
      <c r="D280" t="s">
        <v>612</v>
      </c>
      <c r="E280" s="92" t="s">
        <v>612</v>
      </c>
      <c r="F280" s="103" t="s">
        <v>1846</v>
      </c>
      <c r="G280" s="92" t="s">
        <v>939</v>
      </c>
      <c r="H280" t="s">
        <v>599</v>
      </c>
    </row>
    <row r="281" spans="1:8" x14ac:dyDescent="0.25">
      <c r="A281" s="102" t="s">
        <v>2358</v>
      </c>
      <c r="B281" s="100" t="s">
        <v>2681</v>
      </c>
      <c r="C281" t="s">
        <v>753</v>
      </c>
      <c r="D281" t="s">
        <v>37</v>
      </c>
      <c r="E281" s="92" t="s">
        <v>940</v>
      </c>
      <c r="F281" s="103" t="s">
        <v>1847</v>
      </c>
      <c r="G281" s="92" t="s">
        <v>941</v>
      </c>
      <c r="H281" t="s">
        <v>1007</v>
      </c>
    </row>
    <row r="282" spans="1:8" x14ac:dyDescent="0.25">
      <c r="A282" s="102" t="s">
        <v>2358</v>
      </c>
      <c r="B282" s="100" t="s">
        <v>2683</v>
      </c>
      <c r="C282" t="s">
        <v>751</v>
      </c>
      <c r="D282" t="s">
        <v>37</v>
      </c>
      <c r="E282" s="92" t="s">
        <v>940</v>
      </c>
      <c r="F282" s="103" t="s">
        <v>1848</v>
      </c>
      <c r="G282" s="92" t="s">
        <v>1849</v>
      </c>
      <c r="H282" t="s">
        <v>1007</v>
      </c>
    </row>
    <row r="283" spans="1:8" x14ac:dyDescent="0.25">
      <c r="A283" s="102" t="s">
        <v>2358</v>
      </c>
      <c r="B283" s="100" t="s">
        <v>2683</v>
      </c>
      <c r="C283" t="s">
        <v>751</v>
      </c>
      <c r="D283" t="s">
        <v>37</v>
      </c>
      <c r="E283" s="92" t="s">
        <v>940</v>
      </c>
      <c r="F283" s="103" t="s">
        <v>1850</v>
      </c>
      <c r="G283" s="92" t="s">
        <v>942</v>
      </c>
      <c r="H283" t="s">
        <v>1007</v>
      </c>
    </row>
    <row r="284" spans="1:8" x14ac:dyDescent="0.25">
      <c r="A284" s="102" t="s">
        <v>2358</v>
      </c>
      <c r="B284" s="100" t="s">
        <v>2683</v>
      </c>
      <c r="C284" t="s">
        <v>751</v>
      </c>
      <c r="D284" t="s">
        <v>37</v>
      </c>
      <c r="E284" s="92" t="s">
        <v>940</v>
      </c>
      <c r="F284" s="103" t="s">
        <v>2126</v>
      </c>
      <c r="G284" s="92" t="s">
        <v>2127</v>
      </c>
      <c r="H284" t="s">
        <v>962</v>
      </c>
    </row>
    <row r="285" spans="1:8" x14ac:dyDescent="0.25">
      <c r="A285" s="102" t="s">
        <v>2358</v>
      </c>
      <c r="B285" s="100" t="s">
        <v>2681</v>
      </c>
      <c r="C285" t="s">
        <v>753</v>
      </c>
      <c r="D285" t="s">
        <v>37</v>
      </c>
      <c r="E285" s="92" t="s">
        <v>940</v>
      </c>
      <c r="F285" s="103" t="s">
        <v>1851</v>
      </c>
      <c r="G285" s="92" t="s">
        <v>943</v>
      </c>
      <c r="H285" t="s">
        <v>39</v>
      </c>
    </row>
    <row r="286" spans="1:8" x14ac:dyDescent="0.25">
      <c r="A286" s="102" t="s">
        <v>2358</v>
      </c>
      <c r="B286" s="124"/>
      <c r="C286" t="s">
        <v>753</v>
      </c>
      <c r="D286" t="s">
        <v>37</v>
      </c>
      <c r="E286" s="92" t="s">
        <v>940</v>
      </c>
      <c r="F286" s="103" t="s">
        <v>3185</v>
      </c>
      <c r="G286" s="92" t="s">
        <v>3186</v>
      </c>
      <c r="H286" t="s">
        <v>1007</v>
      </c>
    </row>
    <row r="287" spans="1:8" x14ac:dyDescent="0.25">
      <c r="A287" s="102" t="s">
        <v>2358</v>
      </c>
      <c r="B287" s="124" t="s">
        <v>2683</v>
      </c>
      <c r="C287" t="s">
        <v>751</v>
      </c>
      <c r="D287" t="s">
        <v>37</v>
      </c>
      <c r="E287" s="92" t="s">
        <v>940</v>
      </c>
      <c r="F287" s="103" t="s">
        <v>1852</v>
      </c>
      <c r="G287" s="92" t="s">
        <v>944</v>
      </c>
      <c r="H287" t="s">
        <v>1007</v>
      </c>
    </row>
    <row r="288" spans="1:8" x14ac:dyDescent="0.25">
      <c r="A288" s="102" t="s">
        <v>2358</v>
      </c>
      <c r="B288" s="124" t="s">
        <v>2683</v>
      </c>
      <c r="C288" t="s">
        <v>751</v>
      </c>
      <c r="D288" t="s">
        <v>37</v>
      </c>
      <c r="E288" s="92" t="s">
        <v>940</v>
      </c>
      <c r="F288" s="103" t="s">
        <v>3156</v>
      </c>
      <c r="G288" s="92" t="s">
        <v>945</v>
      </c>
      <c r="H288" t="s">
        <v>962</v>
      </c>
    </row>
    <row r="289" spans="1:8" x14ac:dyDescent="0.25">
      <c r="A289" s="102" t="s">
        <v>2358</v>
      </c>
      <c r="B289" s="124" t="s">
        <v>2683</v>
      </c>
      <c r="C289" t="s">
        <v>751</v>
      </c>
      <c r="D289" t="s">
        <v>37</v>
      </c>
      <c r="E289" s="92" t="s">
        <v>940</v>
      </c>
      <c r="F289" s="103" t="s">
        <v>1977</v>
      </c>
      <c r="G289" s="92" t="s">
        <v>1978</v>
      </c>
      <c r="H289" t="s">
        <v>962</v>
      </c>
    </row>
    <row r="290" spans="1:8" x14ac:dyDescent="0.25">
      <c r="A290" s="102" t="s">
        <v>2358</v>
      </c>
      <c r="B290" s="124" t="s">
        <v>2681</v>
      </c>
      <c r="C290" t="s">
        <v>753</v>
      </c>
      <c r="D290" t="s">
        <v>37</v>
      </c>
      <c r="E290" s="92" t="s">
        <v>940</v>
      </c>
      <c r="F290" s="103" t="s">
        <v>38</v>
      </c>
      <c r="G290" s="92" t="s">
        <v>946</v>
      </c>
      <c r="H290"/>
    </row>
    <row r="291" spans="1:8" x14ac:dyDescent="0.25">
      <c r="A291" s="102" t="s">
        <v>2358</v>
      </c>
      <c r="B291" s="124" t="s">
        <v>2681</v>
      </c>
      <c r="C291" t="s">
        <v>753</v>
      </c>
      <c r="D291" t="s">
        <v>37</v>
      </c>
      <c r="E291" s="92" t="s">
        <v>940</v>
      </c>
      <c r="F291" s="103" t="s">
        <v>947</v>
      </c>
      <c r="G291" s="92" t="s">
        <v>948</v>
      </c>
      <c r="H291"/>
    </row>
    <row r="292" spans="1:8" x14ac:dyDescent="0.25">
      <c r="A292" s="102" t="s">
        <v>2358</v>
      </c>
      <c r="B292" s="124" t="s">
        <v>2683</v>
      </c>
      <c r="C292" t="s">
        <v>751</v>
      </c>
      <c r="D292" t="s">
        <v>37</v>
      </c>
      <c r="E292" s="92" t="s">
        <v>940</v>
      </c>
      <c r="F292" s="103" t="s">
        <v>1853</v>
      </c>
      <c r="G292" s="92" t="s">
        <v>949</v>
      </c>
      <c r="H292"/>
    </row>
    <row r="293" spans="1:8" x14ac:dyDescent="0.25">
      <c r="A293" s="102" t="s">
        <v>2358</v>
      </c>
      <c r="B293" s="124" t="s">
        <v>2681</v>
      </c>
      <c r="C293" t="s">
        <v>753</v>
      </c>
      <c r="D293" t="s">
        <v>37</v>
      </c>
      <c r="E293" s="92" t="s">
        <v>940</v>
      </c>
      <c r="F293" s="103" t="s">
        <v>1854</v>
      </c>
      <c r="G293" s="92" t="s">
        <v>950</v>
      </c>
      <c r="H293"/>
    </row>
    <row r="294" spans="1:8" x14ac:dyDescent="0.25">
      <c r="A294" s="102" t="s">
        <v>2358</v>
      </c>
      <c r="B294" s="124" t="s">
        <v>2681</v>
      </c>
      <c r="C294" t="s">
        <v>753</v>
      </c>
      <c r="D294" t="s">
        <v>1599</v>
      </c>
      <c r="E294" s="92" t="s">
        <v>1600</v>
      </c>
      <c r="F294" s="103" t="s">
        <v>2001</v>
      </c>
      <c r="G294" s="92" t="s">
        <v>2002</v>
      </c>
      <c r="H294"/>
    </row>
    <row r="295" spans="1:8" x14ac:dyDescent="0.25">
      <c r="A295" s="102" t="s">
        <v>2358</v>
      </c>
      <c r="B295" s="124" t="s">
        <v>2681</v>
      </c>
      <c r="C295" t="s">
        <v>753</v>
      </c>
      <c r="D295" t="s">
        <v>1599</v>
      </c>
      <c r="E295" s="92" t="s">
        <v>1600</v>
      </c>
      <c r="F295" s="103" t="s">
        <v>2003</v>
      </c>
      <c r="G295" s="92" t="s">
        <v>2004</v>
      </c>
      <c r="H295"/>
    </row>
    <row r="296" spans="1:8" x14ac:dyDescent="0.25">
      <c r="A296" s="102" t="s">
        <v>2358</v>
      </c>
      <c r="B296" s="124" t="s">
        <v>2681</v>
      </c>
      <c r="C296" t="s">
        <v>751</v>
      </c>
      <c r="D296" t="s">
        <v>604</v>
      </c>
      <c r="E296" s="92" t="s">
        <v>604</v>
      </c>
      <c r="F296" s="103" t="s">
        <v>1855</v>
      </c>
      <c r="G296" s="92" t="s">
        <v>3159</v>
      </c>
      <c r="H296"/>
    </row>
    <row r="297" spans="1:8" x14ac:dyDescent="0.25">
      <c r="A297" s="102" t="s">
        <v>2358</v>
      </c>
      <c r="B297" s="124" t="s">
        <v>2681</v>
      </c>
      <c r="C297" t="s">
        <v>751</v>
      </c>
      <c r="D297" t="s">
        <v>604</v>
      </c>
      <c r="E297" s="92" t="s">
        <v>604</v>
      </c>
      <c r="F297" s="103" t="s">
        <v>1856</v>
      </c>
      <c r="G297" s="92" t="s">
        <v>3160</v>
      </c>
      <c r="H297"/>
    </row>
    <row r="298" spans="1:8" x14ac:dyDescent="0.25">
      <c r="A298" s="102" t="s">
        <v>2358</v>
      </c>
      <c r="B298" s="124" t="s">
        <v>2681</v>
      </c>
      <c r="C298" t="s">
        <v>751</v>
      </c>
      <c r="D298" t="s">
        <v>604</v>
      </c>
      <c r="E298" s="92" t="s">
        <v>604</v>
      </c>
      <c r="F298" s="103" t="s">
        <v>3157</v>
      </c>
      <c r="G298" s="92" t="s">
        <v>3158</v>
      </c>
      <c r="H298"/>
    </row>
    <row r="299" spans="1:8" x14ac:dyDescent="0.25">
      <c r="A299" s="102" t="s">
        <v>2358</v>
      </c>
      <c r="B299" s="124" t="s">
        <v>2683</v>
      </c>
      <c r="C299" t="s">
        <v>751</v>
      </c>
      <c r="D299" t="s">
        <v>604</v>
      </c>
      <c r="E299" s="92" t="s">
        <v>604</v>
      </c>
      <c r="F299" s="103" t="s">
        <v>1857</v>
      </c>
      <c r="G299" s="92" t="s">
        <v>951</v>
      </c>
      <c r="H299"/>
    </row>
    <row r="300" spans="1:8" ht="23.25" x14ac:dyDescent="0.25">
      <c r="A300" s="102" t="s">
        <v>2358</v>
      </c>
      <c r="B300" s="124" t="s">
        <v>2686</v>
      </c>
      <c r="C300" t="s">
        <v>753</v>
      </c>
      <c r="D300" t="s">
        <v>604</v>
      </c>
      <c r="E300" s="92" t="s">
        <v>604</v>
      </c>
      <c r="F300" s="103" t="s">
        <v>1912</v>
      </c>
      <c r="G300" s="92" t="s">
        <v>2298</v>
      </c>
      <c r="H300"/>
    </row>
    <row r="301" spans="1:8" ht="23.25" x14ac:dyDescent="0.25">
      <c r="A301" s="102" t="s">
        <v>2358</v>
      </c>
      <c r="B301" s="124" t="s">
        <v>2686</v>
      </c>
      <c r="C301" t="s">
        <v>753</v>
      </c>
      <c r="D301" t="s">
        <v>604</v>
      </c>
      <c r="E301" s="92" t="s">
        <v>604</v>
      </c>
      <c r="F301" s="103" t="s">
        <v>1859</v>
      </c>
      <c r="G301" s="92" t="s">
        <v>2299</v>
      </c>
      <c r="H301"/>
    </row>
    <row r="302" spans="1:8" x14ac:dyDescent="0.25">
      <c r="A302" s="102" t="s">
        <v>2358</v>
      </c>
      <c r="B302" s="124" t="s">
        <v>2681</v>
      </c>
      <c r="C302" t="s">
        <v>753</v>
      </c>
      <c r="D302" t="s">
        <v>604</v>
      </c>
      <c r="E302" s="92" t="s">
        <v>604</v>
      </c>
      <c r="F302" s="103" t="s">
        <v>1858</v>
      </c>
      <c r="G302" s="92" t="s">
        <v>952</v>
      </c>
      <c r="H302"/>
    </row>
    <row r="303" spans="1:8" x14ac:dyDescent="0.25">
      <c r="A303" s="102" t="s">
        <v>2358</v>
      </c>
      <c r="B303" s="124" t="s">
        <v>2681</v>
      </c>
      <c r="C303" t="s">
        <v>753</v>
      </c>
      <c r="D303" t="s">
        <v>604</v>
      </c>
      <c r="E303" s="92" t="s">
        <v>604</v>
      </c>
      <c r="F303" s="103" t="s">
        <v>2058</v>
      </c>
      <c r="G303" s="92" t="s">
        <v>2059</v>
      </c>
      <c r="H303"/>
    </row>
    <row r="304" spans="1:8" x14ac:dyDescent="0.25">
      <c r="A304" s="102" t="s">
        <v>2358</v>
      </c>
      <c r="B304" s="124" t="s">
        <v>2681</v>
      </c>
      <c r="C304" t="s">
        <v>753</v>
      </c>
      <c r="D304" t="s">
        <v>626</v>
      </c>
      <c r="E304" s="92" t="s">
        <v>953</v>
      </c>
      <c r="F304" s="103" t="s">
        <v>1860</v>
      </c>
      <c r="G304" s="92" t="s">
        <v>953</v>
      </c>
      <c r="H304"/>
    </row>
    <row r="305" spans="1:8" x14ac:dyDescent="0.25">
      <c r="A305" s="102" t="s">
        <v>2358</v>
      </c>
      <c r="B305" s="124" t="s">
        <v>2681</v>
      </c>
      <c r="C305" t="s">
        <v>753</v>
      </c>
      <c r="D305" t="s">
        <v>954</v>
      </c>
      <c r="E305" s="92" t="s">
        <v>955</v>
      </c>
      <c r="F305" s="103" t="s">
        <v>1861</v>
      </c>
      <c r="G305" s="92" t="s">
        <v>955</v>
      </c>
      <c r="H305"/>
    </row>
    <row r="306" spans="1:8" x14ac:dyDescent="0.25">
      <c r="A306" s="102" t="s">
        <v>2358</v>
      </c>
      <c r="B306" s="89" t="s">
        <v>2681</v>
      </c>
      <c r="C306" t="s">
        <v>753</v>
      </c>
      <c r="D306" t="s">
        <v>1979</v>
      </c>
      <c r="E306" s="92" t="s">
        <v>1980</v>
      </c>
      <c r="F306" s="103" t="s">
        <v>1981</v>
      </c>
      <c r="G306" s="92" t="s">
        <v>1980</v>
      </c>
      <c r="H306" t="s">
        <v>39</v>
      </c>
    </row>
    <row r="307" spans="1:8" x14ac:dyDescent="0.25">
      <c r="A307" s="102" t="s">
        <v>2358</v>
      </c>
      <c r="B307" s="124" t="s">
        <v>2681</v>
      </c>
      <c r="C307" t="s">
        <v>753</v>
      </c>
      <c r="D307" t="s">
        <v>957</v>
      </c>
      <c r="E307" s="92" t="s">
        <v>958</v>
      </c>
      <c r="F307" s="103" t="s">
        <v>2722</v>
      </c>
      <c r="G307" s="92" t="s">
        <v>2723</v>
      </c>
      <c r="H307"/>
    </row>
    <row r="308" spans="1:8" x14ac:dyDescent="0.25">
      <c r="A308" s="102" t="s">
        <v>2358</v>
      </c>
      <c r="B308" s="124" t="s">
        <v>2681</v>
      </c>
      <c r="C308" t="s">
        <v>753</v>
      </c>
      <c r="D308" t="s">
        <v>957</v>
      </c>
      <c r="E308" s="92" t="s">
        <v>958</v>
      </c>
      <c r="F308" s="103" t="s">
        <v>1835</v>
      </c>
      <c r="G308" s="92" t="s">
        <v>2700</v>
      </c>
      <c r="H308"/>
    </row>
    <row r="309" spans="1:8" x14ac:dyDescent="0.25">
      <c r="A309" s="102" t="s">
        <v>2358</v>
      </c>
      <c r="B309" s="124" t="s">
        <v>2681</v>
      </c>
      <c r="C309" t="s">
        <v>753</v>
      </c>
      <c r="D309" t="s">
        <v>957</v>
      </c>
      <c r="E309" s="92" t="s">
        <v>958</v>
      </c>
      <c r="F309" s="103" t="s">
        <v>1863</v>
      </c>
      <c r="G309" s="92" t="s">
        <v>1550</v>
      </c>
      <c r="H309"/>
    </row>
    <row r="310" spans="1:8" x14ac:dyDescent="0.25">
      <c r="A310" s="102" t="s">
        <v>2358</v>
      </c>
      <c r="B310" s="124" t="s">
        <v>2681</v>
      </c>
      <c r="C310" t="s">
        <v>753</v>
      </c>
      <c r="D310" t="s">
        <v>957</v>
      </c>
      <c r="E310" s="92" t="s">
        <v>958</v>
      </c>
      <c r="F310" s="103" t="s">
        <v>1862</v>
      </c>
      <c r="G310" s="92" t="s">
        <v>956</v>
      </c>
      <c r="H310"/>
    </row>
  </sheetData>
  <sheetProtection algorithmName="SHA-512" hashValue="OguUpyHtLwgzMzxkjoHi4O1EC9UFSyBpYrka+CLS5FjklTEq9oEKQmHFM1wRr9vtVCcPOhkfZTQMsBQzvwvOSg==" saltValue="9NMr8OMpti4t1T7LwNohZA==" spinCount="100000" sheet="1" objects="1" scenarios="1"/>
  <mergeCells count="2">
    <mergeCell ref="G1:H1"/>
    <mergeCell ref="B1:E1"/>
  </mergeCells>
  <conditionalFormatting sqref="A3:A1048576">
    <cfRule type="expression" dxfId="10" priority="2">
      <formula>A3="NO"</formula>
    </cfRule>
  </conditionalFormatting>
  <conditionalFormatting sqref="A1">
    <cfRule type="expression" dxfId="9" priority="1">
      <formula>A1="NO"</formula>
    </cfRule>
  </conditionalFormatting>
  <printOptions horizontalCentered="1"/>
  <pageMargins left="0.25" right="0.25" top="0.75" bottom="0.5" header="0.3" footer="0.3"/>
  <pageSetup scale="97" fitToHeight="0" orientation="landscape" verticalDpi="1200" r:id="rId1"/>
  <headerFooter>
    <oddHeader xml:space="preserve">&amp;L&amp;G&amp;R&amp;"-,Bold"
Equipment Keywords and Types Listing  </oddHeader>
    <oddFooter>&amp;L&amp;F
Rev. &amp;D&amp;R&amp;Pof&amp;N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97"/>
  <sheetViews>
    <sheetView workbookViewId="0">
      <pane ySplit="1" topLeftCell="A38" activePane="bottomLeft" state="frozen"/>
      <selection pane="bottomLeft" activeCell="A86" sqref="A86"/>
    </sheetView>
  </sheetViews>
  <sheetFormatPr defaultRowHeight="15" x14ac:dyDescent="0.25"/>
  <cols>
    <col min="1" max="1" width="38.140625" bestFit="1" customWidth="1"/>
  </cols>
  <sheetData>
    <row r="1" spans="1:1" x14ac:dyDescent="0.25">
      <c r="A1" s="63" t="s">
        <v>2695</v>
      </c>
    </row>
    <row r="2" spans="1:1" x14ac:dyDescent="0.25">
      <c r="A2" s="64" t="s">
        <v>749</v>
      </c>
    </row>
    <row r="3" spans="1:1" x14ac:dyDescent="0.25">
      <c r="A3" s="64" t="s">
        <v>759</v>
      </c>
    </row>
    <row r="4" spans="1:1" x14ac:dyDescent="0.25">
      <c r="A4" s="64" t="s">
        <v>754</v>
      </c>
    </row>
    <row r="5" spans="1:1" x14ac:dyDescent="0.25">
      <c r="A5" s="64" t="s">
        <v>761</v>
      </c>
    </row>
    <row r="6" spans="1:1" x14ac:dyDescent="0.25">
      <c r="A6" s="64" t="s">
        <v>756</v>
      </c>
    </row>
    <row r="7" spans="1:1" x14ac:dyDescent="0.25">
      <c r="A7" s="64" t="s">
        <v>2662</v>
      </c>
    </row>
    <row r="8" spans="1:1" x14ac:dyDescent="0.25">
      <c r="A8" s="64" t="s">
        <v>764</v>
      </c>
    </row>
    <row r="9" spans="1:1" x14ac:dyDescent="0.25">
      <c r="A9" s="64" t="s">
        <v>771</v>
      </c>
    </row>
    <row r="10" spans="1:1" x14ac:dyDescent="0.25">
      <c r="A10" s="64" t="s">
        <v>765</v>
      </c>
    </row>
    <row r="11" spans="1:1" x14ac:dyDescent="0.25">
      <c r="A11" s="64" t="s">
        <v>1670</v>
      </c>
    </row>
    <row r="12" spans="1:1" x14ac:dyDescent="0.25">
      <c r="A12" s="64" t="s">
        <v>774</v>
      </c>
    </row>
    <row r="13" spans="1:1" x14ac:dyDescent="0.25">
      <c r="A13" s="64" t="s">
        <v>614</v>
      </c>
    </row>
    <row r="14" spans="1:1" x14ac:dyDescent="0.25">
      <c r="A14" s="64" t="s">
        <v>781</v>
      </c>
    </row>
    <row r="15" spans="1:1" x14ac:dyDescent="0.25">
      <c r="A15" s="64" t="s">
        <v>786</v>
      </c>
    </row>
    <row r="16" spans="1:1" x14ac:dyDescent="0.25">
      <c r="A16" s="64" t="s">
        <v>1958</v>
      </c>
    </row>
    <row r="17" spans="1:1" x14ac:dyDescent="0.25">
      <c r="A17" s="64" t="s">
        <v>624</v>
      </c>
    </row>
    <row r="18" spans="1:1" x14ac:dyDescent="0.25">
      <c r="A18" s="64" t="s">
        <v>3090</v>
      </c>
    </row>
    <row r="19" spans="1:1" x14ac:dyDescent="0.25">
      <c r="A19" s="64" t="s">
        <v>3091</v>
      </c>
    </row>
    <row r="20" spans="1:1" x14ac:dyDescent="0.25">
      <c r="A20" s="64" t="s">
        <v>793</v>
      </c>
    </row>
    <row r="21" spans="1:1" x14ac:dyDescent="0.25">
      <c r="A21" s="64" t="s">
        <v>601</v>
      </c>
    </row>
    <row r="22" spans="1:1" x14ac:dyDescent="0.25">
      <c r="A22" s="64" t="s">
        <v>813</v>
      </c>
    </row>
    <row r="23" spans="1:1" x14ac:dyDescent="0.25">
      <c r="A23" s="64" t="s">
        <v>603</v>
      </c>
    </row>
    <row r="24" spans="1:1" x14ac:dyDescent="0.25">
      <c r="A24" s="64" t="s">
        <v>606</v>
      </c>
    </row>
    <row r="25" spans="1:1" x14ac:dyDescent="0.25">
      <c r="A25" s="64" t="s">
        <v>1639</v>
      </c>
    </row>
    <row r="26" spans="1:1" x14ac:dyDescent="0.25">
      <c r="A26" s="64" t="s">
        <v>1603</v>
      </c>
    </row>
    <row r="27" spans="1:1" x14ac:dyDescent="0.25">
      <c r="A27" s="64" t="s">
        <v>827</v>
      </c>
    </row>
    <row r="28" spans="1:1" x14ac:dyDescent="0.25">
      <c r="A28" s="64" t="s">
        <v>597</v>
      </c>
    </row>
    <row r="29" spans="1:1" x14ac:dyDescent="0.25">
      <c r="A29" s="64" t="s">
        <v>3092</v>
      </c>
    </row>
    <row r="30" spans="1:1" x14ac:dyDescent="0.25">
      <c r="A30" s="64" t="s">
        <v>833</v>
      </c>
    </row>
    <row r="31" spans="1:1" x14ac:dyDescent="0.25">
      <c r="A31" s="64" t="s">
        <v>834</v>
      </c>
    </row>
    <row r="32" spans="1:1" x14ac:dyDescent="0.25">
      <c r="A32" s="64" t="s">
        <v>1004</v>
      </c>
    </row>
    <row r="33" spans="1:1" x14ac:dyDescent="0.25">
      <c r="A33" s="64" t="s">
        <v>838</v>
      </c>
    </row>
    <row r="34" spans="1:1" x14ac:dyDescent="0.25">
      <c r="A34" s="64" t="s">
        <v>839</v>
      </c>
    </row>
    <row r="35" spans="1:1" x14ac:dyDescent="0.25">
      <c r="A35" s="64" t="s">
        <v>841</v>
      </c>
    </row>
    <row r="36" spans="1:1" x14ac:dyDescent="0.25">
      <c r="A36" s="64" t="s">
        <v>1964</v>
      </c>
    </row>
    <row r="37" spans="1:1" x14ac:dyDescent="0.25">
      <c r="A37" s="64" t="s">
        <v>843</v>
      </c>
    </row>
    <row r="38" spans="1:1" x14ac:dyDescent="0.25">
      <c r="A38" s="64" t="s">
        <v>3093</v>
      </c>
    </row>
    <row r="39" spans="1:1" x14ac:dyDescent="0.25">
      <c r="A39" s="64" t="s">
        <v>593</v>
      </c>
    </row>
    <row r="40" spans="1:1" x14ac:dyDescent="0.25">
      <c r="A40" s="64" t="s">
        <v>3094</v>
      </c>
    </row>
    <row r="41" spans="1:1" x14ac:dyDescent="0.25">
      <c r="A41" s="64" t="s">
        <v>854</v>
      </c>
    </row>
    <row r="42" spans="1:1" x14ac:dyDescent="0.25">
      <c r="A42" s="64" t="s">
        <v>618</v>
      </c>
    </row>
    <row r="43" spans="1:1" x14ac:dyDescent="0.25">
      <c r="A43" s="64" t="s">
        <v>859</v>
      </c>
    </row>
    <row r="44" spans="1:1" x14ac:dyDescent="0.25">
      <c r="A44" s="64" t="s">
        <v>860</v>
      </c>
    </row>
    <row r="45" spans="1:1" x14ac:dyDescent="0.25">
      <c r="A45" s="64" t="s">
        <v>864</v>
      </c>
    </row>
    <row r="46" spans="1:1" x14ac:dyDescent="0.25">
      <c r="A46" s="64" t="s">
        <v>856</v>
      </c>
    </row>
    <row r="47" spans="1:1" x14ac:dyDescent="0.25">
      <c r="A47" s="64" t="s">
        <v>861</v>
      </c>
    </row>
    <row r="48" spans="1:1" x14ac:dyDescent="0.25">
      <c r="A48" s="64" t="s">
        <v>2705</v>
      </c>
    </row>
    <row r="49" spans="1:1" x14ac:dyDescent="0.25">
      <c r="A49" s="64" t="s">
        <v>867</v>
      </c>
    </row>
    <row r="50" spans="1:1" x14ac:dyDescent="0.25">
      <c r="A50" s="64" t="s">
        <v>868</v>
      </c>
    </row>
    <row r="51" spans="1:1" x14ac:dyDescent="0.25">
      <c r="A51" s="64" t="s">
        <v>872</v>
      </c>
    </row>
    <row r="52" spans="1:1" x14ac:dyDescent="0.25">
      <c r="A52" s="64" t="s">
        <v>835</v>
      </c>
    </row>
    <row r="53" spans="1:1" x14ac:dyDescent="0.25">
      <c r="A53" s="64" t="s">
        <v>879</v>
      </c>
    </row>
    <row r="54" spans="1:1" x14ac:dyDescent="0.25">
      <c r="A54" s="64" t="s">
        <v>1642</v>
      </c>
    </row>
    <row r="55" spans="1:1" x14ac:dyDescent="0.25">
      <c r="A55" s="64" t="s">
        <v>883</v>
      </c>
    </row>
    <row r="56" spans="1:1" x14ac:dyDescent="0.25">
      <c r="A56" s="64" t="s">
        <v>888</v>
      </c>
    </row>
    <row r="57" spans="1:1" x14ac:dyDescent="0.25">
      <c r="A57" s="64" t="s">
        <v>884</v>
      </c>
    </row>
    <row r="58" spans="1:1" x14ac:dyDescent="0.25">
      <c r="A58" s="64" t="s">
        <v>894</v>
      </c>
    </row>
    <row r="59" spans="1:1" x14ac:dyDescent="0.25">
      <c r="A59" s="64" t="s">
        <v>896</v>
      </c>
    </row>
    <row r="60" spans="1:1" x14ac:dyDescent="0.25">
      <c r="A60" s="64" t="s">
        <v>3095</v>
      </c>
    </row>
    <row r="61" spans="1:1" x14ac:dyDescent="0.25">
      <c r="A61" s="64" t="s">
        <v>3096</v>
      </c>
    </row>
    <row r="62" spans="1:1" x14ac:dyDescent="0.25">
      <c r="A62" s="64" t="s">
        <v>2721</v>
      </c>
    </row>
    <row r="63" spans="1:1" x14ac:dyDescent="0.25">
      <c r="A63" s="64" t="s">
        <v>616</v>
      </c>
    </row>
    <row r="64" spans="1:1" x14ac:dyDescent="0.25">
      <c r="A64" s="64" t="s">
        <v>2236</v>
      </c>
    </row>
    <row r="65" spans="1:1" x14ac:dyDescent="0.25">
      <c r="A65" s="64" t="s">
        <v>3097</v>
      </c>
    </row>
    <row r="66" spans="1:1" x14ac:dyDescent="0.25">
      <c r="A66" s="64" t="s">
        <v>3098</v>
      </c>
    </row>
    <row r="67" spans="1:1" x14ac:dyDescent="0.25">
      <c r="A67" s="64" t="s">
        <v>600</v>
      </c>
    </row>
    <row r="68" spans="1:1" x14ac:dyDescent="0.25">
      <c r="A68" s="64" t="s">
        <v>904</v>
      </c>
    </row>
    <row r="69" spans="1:1" x14ac:dyDescent="0.25">
      <c r="A69" s="64" t="s">
        <v>2715</v>
      </c>
    </row>
    <row r="70" spans="1:1" x14ac:dyDescent="0.25">
      <c r="A70" s="64" t="s">
        <v>1616</v>
      </c>
    </row>
    <row r="71" spans="1:1" x14ac:dyDescent="0.25">
      <c r="A71" s="64" t="s">
        <v>910</v>
      </c>
    </row>
    <row r="72" spans="1:1" x14ac:dyDescent="0.25">
      <c r="A72" s="64" t="s">
        <v>2717</v>
      </c>
    </row>
    <row r="73" spans="1:1" x14ac:dyDescent="0.25">
      <c r="A73" s="64" t="s">
        <v>912</v>
      </c>
    </row>
    <row r="74" spans="1:1" x14ac:dyDescent="0.25">
      <c r="A74" s="64" t="s">
        <v>592</v>
      </c>
    </row>
    <row r="75" spans="1:1" x14ac:dyDescent="0.25">
      <c r="A75" s="64" t="s">
        <v>2239</v>
      </c>
    </row>
    <row r="76" spans="1:1" x14ac:dyDescent="0.25">
      <c r="A76" s="64" t="s">
        <v>929</v>
      </c>
    </row>
    <row r="77" spans="1:1" x14ac:dyDescent="0.25">
      <c r="A77" s="64" t="s">
        <v>2707</v>
      </c>
    </row>
    <row r="78" spans="1:1" x14ac:dyDescent="0.25">
      <c r="A78" s="64" t="s">
        <v>2709</v>
      </c>
    </row>
    <row r="79" spans="1:1" x14ac:dyDescent="0.25">
      <c r="A79" s="64" t="s">
        <v>3099</v>
      </c>
    </row>
    <row r="80" spans="1:1" x14ac:dyDescent="0.25">
      <c r="A80" s="64" t="s">
        <v>598</v>
      </c>
    </row>
    <row r="81" spans="1:1" x14ac:dyDescent="0.25">
      <c r="A81" s="64" t="s">
        <v>2725</v>
      </c>
    </row>
    <row r="82" spans="1:1" x14ac:dyDescent="0.25">
      <c r="A82" s="64" t="s">
        <v>2010</v>
      </c>
    </row>
    <row r="83" spans="1:1" x14ac:dyDescent="0.25">
      <c r="A83" s="64" t="s">
        <v>933</v>
      </c>
    </row>
    <row r="84" spans="1:1" x14ac:dyDescent="0.25">
      <c r="A84" s="64" t="s">
        <v>936</v>
      </c>
    </row>
    <row r="85" spans="1:1" x14ac:dyDescent="0.25">
      <c r="A85" s="64" t="s">
        <v>935</v>
      </c>
    </row>
    <row r="86" spans="1:1" x14ac:dyDescent="0.25">
      <c r="A86" s="64" t="s">
        <v>2212</v>
      </c>
    </row>
    <row r="87" spans="1:1" x14ac:dyDescent="0.25">
      <c r="A87" s="64" t="s">
        <v>612</v>
      </c>
    </row>
    <row r="88" spans="1:1" x14ac:dyDescent="0.25">
      <c r="A88" s="64" t="s">
        <v>940</v>
      </c>
    </row>
    <row r="89" spans="1:1" x14ac:dyDescent="0.25">
      <c r="A89" s="64" t="s">
        <v>1600</v>
      </c>
    </row>
    <row r="90" spans="1:1" x14ac:dyDescent="0.25">
      <c r="A90" s="64" t="s">
        <v>604</v>
      </c>
    </row>
    <row r="91" spans="1:1" x14ac:dyDescent="0.25">
      <c r="A91" s="64" t="s">
        <v>953</v>
      </c>
    </row>
    <row r="92" spans="1:1" x14ac:dyDescent="0.25">
      <c r="A92" s="64" t="s">
        <v>3100</v>
      </c>
    </row>
    <row r="93" spans="1:1" x14ac:dyDescent="0.25">
      <c r="A93" s="64" t="s">
        <v>1646</v>
      </c>
    </row>
    <row r="94" spans="1:1" x14ac:dyDescent="0.25">
      <c r="A94" s="64" t="s">
        <v>955</v>
      </c>
    </row>
    <row r="95" spans="1:1" x14ac:dyDescent="0.25">
      <c r="A95" s="64" t="s">
        <v>956</v>
      </c>
    </row>
    <row r="96" spans="1:1" x14ac:dyDescent="0.25">
      <c r="A96" s="64" t="s">
        <v>1980</v>
      </c>
    </row>
    <row r="97" spans="1:1" x14ac:dyDescent="0.25">
      <c r="A97" s="64" t="s">
        <v>958</v>
      </c>
    </row>
  </sheetData>
  <sheetProtection algorithmName="SHA-512" hashValue="q/NHkZBrVjhjBM6UwIp0CoRg6DUUiVuoLAPcWe4bzF7TuXorfReWJfHyXwSvAqeyhHLr89ujnyUo4bJOFKYJXQ==" saltValue="KxzMfKk28ld3KWdBNqFGC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9389629810485"/>
  </sheetPr>
  <dimension ref="A1:B865"/>
  <sheetViews>
    <sheetView workbookViewId="0">
      <pane ySplit="1" topLeftCell="A2" activePane="bottomLeft" state="frozen"/>
      <selection pane="bottomLeft" activeCell="C6" sqref="C6"/>
    </sheetView>
  </sheetViews>
  <sheetFormatPr defaultRowHeight="15" x14ac:dyDescent="0.25"/>
  <cols>
    <col min="1" max="1" width="14.42578125" customWidth="1"/>
    <col min="2" max="2" width="60.85546875" bestFit="1" customWidth="1"/>
    <col min="3" max="3" width="55.42578125" customWidth="1"/>
    <col min="4" max="4" width="7.42578125" customWidth="1"/>
    <col min="5" max="5" width="5.140625" bestFit="1" customWidth="1"/>
    <col min="6" max="6" width="14" bestFit="1" customWidth="1"/>
    <col min="7" max="9" width="5.140625" bestFit="1" customWidth="1"/>
    <col min="10" max="10" width="13.7109375" bestFit="1" customWidth="1"/>
  </cols>
  <sheetData>
    <row r="1" spans="1:2" x14ac:dyDescent="0.25">
      <c r="A1" t="s">
        <v>638</v>
      </c>
      <c r="B1" t="s">
        <v>639</v>
      </c>
    </row>
    <row r="2" spans="1:2" x14ac:dyDescent="0.25">
      <c r="A2" t="s">
        <v>650</v>
      </c>
      <c r="B2" t="s">
        <v>42</v>
      </c>
    </row>
    <row r="3" spans="1:2" x14ac:dyDescent="0.25">
      <c r="A3" t="s">
        <v>2377</v>
      </c>
      <c r="B3" t="s">
        <v>2378</v>
      </c>
    </row>
    <row r="4" spans="1:2" x14ac:dyDescent="0.25">
      <c r="A4" t="s">
        <v>43</v>
      </c>
      <c r="B4" t="s">
        <v>43</v>
      </c>
    </row>
    <row r="5" spans="1:2" x14ac:dyDescent="0.25">
      <c r="A5" t="s">
        <v>651</v>
      </c>
      <c r="B5" t="s">
        <v>45</v>
      </c>
    </row>
    <row r="6" spans="1:2" x14ac:dyDescent="0.25">
      <c r="A6" t="s">
        <v>2436</v>
      </c>
      <c r="B6" t="s">
        <v>2437</v>
      </c>
    </row>
    <row r="7" spans="1:2" x14ac:dyDescent="0.25">
      <c r="A7" t="s">
        <v>653</v>
      </c>
      <c r="B7" t="s">
        <v>47</v>
      </c>
    </row>
    <row r="8" spans="1:2" x14ac:dyDescent="0.25">
      <c r="A8" t="s">
        <v>652</v>
      </c>
      <c r="B8" t="s">
        <v>46</v>
      </c>
    </row>
    <row r="9" spans="1:2" x14ac:dyDescent="0.25">
      <c r="A9" t="s">
        <v>48</v>
      </c>
      <c r="B9" t="s">
        <v>48</v>
      </c>
    </row>
    <row r="10" spans="1:2" x14ac:dyDescent="0.25">
      <c r="A10" t="s">
        <v>2730</v>
      </c>
      <c r="B10" t="s">
        <v>2731</v>
      </c>
    </row>
    <row r="11" spans="1:2" x14ac:dyDescent="0.25">
      <c r="A11" t="s">
        <v>49</v>
      </c>
      <c r="B11" t="s">
        <v>50</v>
      </c>
    </row>
    <row r="12" spans="1:2" x14ac:dyDescent="0.25">
      <c r="A12" t="s">
        <v>2241</v>
      </c>
      <c r="B12" t="s">
        <v>2242</v>
      </c>
    </row>
    <row r="13" spans="1:2" x14ac:dyDescent="0.25">
      <c r="A13" t="s">
        <v>51</v>
      </c>
      <c r="B13" t="s">
        <v>51</v>
      </c>
    </row>
    <row r="14" spans="1:2" x14ac:dyDescent="0.25">
      <c r="A14" t="s">
        <v>2732</v>
      </c>
      <c r="B14" t="s">
        <v>2733</v>
      </c>
    </row>
    <row r="15" spans="1:2" x14ac:dyDescent="0.25">
      <c r="A15" t="s">
        <v>2734</v>
      </c>
      <c r="B15" t="s">
        <v>2735</v>
      </c>
    </row>
    <row r="16" spans="1:2" x14ac:dyDescent="0.25">
      <c r="A16" t="s">
        <v>654</v>
      </c>
      <c r="B16" t="s">
        <v>52</v>
      </c>
    </row>
    <row r="17" spans="1:2" x14ac:dyDescent="0.25">
      <c r="A17" t="s">
        <v>2736</v>
      </c>
      <c r="B17" t="s">
        <v>2737</v>
      </c>
    </row>
    <row r="18" spans="1:2" x14ac:dyDescent="0.25">
      <c r="A18" t="s">
        <v>2738</v>
      </c>
      <c r="B18" t="s">
        <v>2739</v>
      </c>
    </row>
    <row r="19" spans="1:2" x14ac:dyDescent="0.25">
      <c r="A19" t="s">
        <v>3188</v>
      </c>
      <c r="B19" t="s">
        <v>3189</v>
      </c>
    </row>
    <row r="20" spans="1:2" x14ac:dyDescent="0.25">
      <c r="A20" t="s">
        <v>3190</v>
      </c>
      <c r="B20" t="s">
        <v>3191</v>
      </c>
    </row>
    <row r="21" spans="1:2" x14ac:dyDescent="0.25">
      <c r="A21" t="s">
        <v>2491</v>
      </c>
      <c r="B21" t="s">
        <v>2492</v>
      </c>
    </row>
    <row r="22" spans="1:2" x14ac:dyDescent="0.25">
      <c r="A22" t="s">
        <v>2740</v>
      </c>
      <c r="B22" t="s">
        <v>2741</v>
      </c>
    </row>
    <row r="23" spans="1:2" x14ac:dyDescent="0.25">
      <c r="A23" t="s">
        <v>53</v>
      </c>
      <c r="B23" t="s">
        <v>53</v>
      </c>
    </row>
    <row r="24" spans="1:2" x14ac:dyDescent="0.25">
      <c r="A24" t="s">
        <v>54</v>
      </c>
      <c r="B24" t="s">
        <v>55</v>
      </c>
    </row>
    <row r="25" spans="1:2" x14ac:dyDescent="0.25">
      <c r="A25" t="s">
        <v>56</v>
      </c>
      <c r="B25" t="s">
        <v>56</v>
      </c>
    </row>
    <row r="26" spans="1:2" x14ac:dyDescent="0.25">
      <c r="A26" t="s">
        <v>2742</v>
      </c>
      <c r="B26" t="s">
        <v>2742</v>
      </c>
    </row>
    <row r="27" spans="1:2" x14ac:dyDescent="0.25">
      <c r="A27" t="s">
        <v>57</v>
      </c>
      <c r="B27" t="s">
        <v>57</v>
      </c>
    </row>
    <row r="28" spans="1:2" x14ac:dyDescent="0.25">
      <c r="A28" t="s">
        <v>2743</v>
      </c>
      <c r="B28" t="s">
        <v>2744</v>
      </c>
    </row>
    <row r="29" spans="1:2" x14ac:dyDescent="0.25">
      <c r="A29" t="s">
        <v>58</v>
      </c>
      <c r="B29" t="s">
        <v>59</v>
      </c>
    </row>
    <row r="30" spans="1:2" x14ac:dyDescent="0.25">
      <c r="A30" t="s">
        <v>40</v>
      </c>
      <c r="B30" t="s">
        <v>41</v>
      </c>
    </row>
    <row r="31" spans="1:2" x14ac:dyDescent="0.25">
      <c r="A31" t="s">
        <v>60</v>
      </c>
      <c r="B31" t="s">
        <v>61</v>
      </c>
    </row>
    <row r="32" spans="1:2" x14ac:dyDescent="0.25">
      <c r="A32" t="s">
        <v>1604</v>
      </c>
      <c r="B32" t="s">
        <v>1605</v>
      </c>
    </row>
    <row r="33" spans="1:2" x14ac:dyDescent="0.25">
      <c r="A33" t="s">
        <v>2745</v>
      </c>
      <c r="B33" t="s">
        <v>2746</v>
      </c>
    </row>
    <row r="34" spans="1:2" x14ac:dyDescent="0.25">
      <c r="A34" t="s">
        <v>62</v>
      </c>
      <c r="B34" t="s">
        <v>63</v>
      </c>
    </row>
    <row r="35" spans="1:2" x14ac:dyDescent="0.25">
      <c r="A35" t="s">
        <v>2747</v>
      </c>
      <c r="B35" t="s">
        <v>2747</v>
      </c>
    </row>
    <row r="36" spans="1:2" x14ac:dyDescent="0.25">
      <c r="A36" t="s">
        <v>2488</v>
      </c>
      <c r="B36" t="s">
        <v>2488</v>
      </c>
    </row>
    <row r="37" spans="1:2" x14ac:dyDescent="0.25">
      <c r="A37" t="s">
        <v>2676</v>
      </c>
      <c r="B37" t="s">
        <v>2677</v>
      </c>
    </row>
    <row r="38" spans="1:2" x14ac:dyDescent="0.25">
      <c r="A38" t="s">
        <v>2489</v>
      </c>
      <c r="B38" t="s">
        <v>2490</v>
      </c>
    </row>
    <row r="39" spans="1:2" x14ac:dyDescent="0.25">
      <c r="A39" t="s">
        <v>2748</v>
      </c>
      <c r="B39" t="s">
        <v>2749</v>
      </c>
    </row>
    <row r="40" spans="1:2" x14ac:dyDescent="0.25">
      <c r="A40" t="s">
        <v>2750</v>
      </c>
      <c r="B40" t="s">
        <v>2751</v>
      </c>
    </row>
    <row r="41" spans="1:2" x14ac:dyDescent="0.25">
      <c r="A41" t="s">
        <v>2225</v>
      </c>
      <c r="B41" t="s">
        <v>2226</v>
      </c>
    </row>
    <row r="42" spans="1:2" x14ac:dyDescent="0.25">
      <c r="A42" t="s">
        <v>2752</v>
      </c>
      <c r="B42" t="s">
        <v>2753</v>
      </c>
    </row>
    <row r="43" spans="1:2" x14ac:dyDescent="0.25">
      <c r="A43" t="s">
        <v>2486</v>
      </c>
      <c r="B43" t="s">
        <v>2487</v>
      </c>
    </row>
    <row r="44" spans="1:2" x14ac:dyDescent="0.25">
      <c r="A44" t="s">
        <v>1941</v>
      </c>
      <c r="B44" t="s">
        <v>1942</v>
      </c>
    </row>
    <row r="45" spans="1:2" x14ac:dyDescent="0.25">
      <c r="A45" t="s">
        <v>69</v>
      </c>
      <c r="B45" t="s">
        <v>70</v>
      </c>
    </row>
    <row r="46" spans="1:2" x14ac:dyDescent="0.25">
      <c r="A46" t="s">
        <v>64</v>
      </c>
      <c r="B46" t="s">
        <v>65</v>
      </c>
    </row>
    <row r="47" spans="1:2" x14ac:dyDescent="0.25">
      <c r="A47" t="s">
        <v>2379</v>
      </c>
      <c r="B47" t="s">
        <v>2380</v>
      </c>
    </row>
    <row r="48" spans="1:2" x14ac:dyDescent="0.25">
      <c r="A48" t="s">
        <v>2366</v>
      </c>
      <c r="B48" t="s">
        <v>2366</v>
      </c>
    </row>
    <row r="49" spans="1:2" x14ac:dyDescent="0.25">
      <c r="A49" t="s">
        <v>9</v>
      </c>
      <c r="B49" t="s">
        <v>9</v>
      </c>
    </row>
    <row r="50" spans="1:2" x14ac:dyDescent="0.25">
      <c r="A50" t="s">
        <v>2243</v>
      </c>
      <c r="B50" t="s">
        <v>2244</v>
      </c>
    </row>
    <row r="51" spans="1:2" x14ac:dyDescent="0.25">
      <c r="A51" t="s">
        <v>66</v>
      </c>
      <c r="B51" t="s">
        <v>67</v>
      </c>
    </row>
    <row r="52" spans="1:2" x14ac:dyDescent="0.25">
      <c r="A52" t="s">
        <v>68</v>
      </c>
      <c r="B52" t="s">
        <v>68</v>
      </c>
    </row>
    <row r="53" spans="1:2" x14ac:dyDescent="0.25">
      <c r="A53" t="s">
        <v>613</v>
      </c>
      <c r="B53" t="s">
        <v>733</v>
      </c>
    </row>
    <row r="54" spans="1:2" x14ac:dyDescent="0.25">
      <c r="A54" t="s">
        <v>2754</v>
      </c>
      <c r="B54" t="s">
        <v>2755</v>
      </c>
    </row>
    <row r="55" spans="1:2" x14ac:dyDescent="0.25">
      <c r="A55" t="s">
        <v>2221</v>
      </c>
      <c r="B55" t="s">
        <v>2222</v>
      </c>
    </row>
    <row r="56" spans="1:2" x14ac:dyDescent="0.25">
      <c r="A56" t="s">
        <v>2342</v>
      </c>
      <c r="B56" t="s">
        <v>2343</v>
      </c>
    </row>
    <row r="57" spans="1:2" x14ac:dyDescent="0.25">
      <c r="A57" t="s">
        <v>2128</v>
      </c>
      <c r="B57" t="s">
        <v>2129</v>
      </c>
    </row>
    <row r="58" spans="1:2" x14ac:dyDescent="0.25">
      <c r="A58" t="s">
        <v>71</v>
      </c>
      <c r="B58" t="s">
        <v>72</v>
      </c>
    </row>
    <row r="59" spans="1:2" x14ac:dyDescent="0.25">
      <c r="A59" t="s">
        <v>2756</v>
      </c>
      <c r="B59" t="s">
        <v>2757</v>
      </c>
    </row>
    <row r="60" spans="1:2" x14ac:dyDescent="0.25">
      <c r="A60" t="s">
        <v>2758</v>
      </c>
      <c r="B60" t="s">
        <v>2758</v>
      </c>
    </row>
    <row r="61" spans="1:2" x14ac:dyDescent="0.25">
      <c r="A61" t="s">
        <v>73</v>
      </c>
      <c r="B61" t="s">
        <v>73</v>
      </c>
    </row>
    <row r="62" spans="1:2" x14ac:dyDescent="0.25">
      <c r="A62" t="s">
        <v>2438</v>
      </c>
      <c r="B62" t="s">
        <v>2439</v>
      </c>
    </row>
    <row r="63" spans="1:2" x14ac:dyDescent="0.25">
      <c r="A63" t="s">
        <v>74</v>
      </c>
      <c r="B63" t="s">
        <v>2759</v>
      </c>
    </row>
    <row r="64" spans="1:2" x14ac:dyDescent="0.25">
      <c r="A64" t="s">
        <v>75</v>
      </c>
      <c r="B64" t="s">
        <v>76</v>
      </c>
    </row>
    <row r="65" spans="1:2" x14ac:dyDescent="0.25">
      <c r="A65" t="s">
        <v>2130</v>
      </c>
      <c r="B65" t="s">
        <v>2131</v>
      </c>
    </row>
    <row r="66" spans="1:2" x14ac:dyDescent="0.25">
      <c r="A66" t="s">
        <v>2760</v>
      </c>
      <c r="B66" t="s">
        <v>2761</v>
      </c>
    </row>
    <row r="67" spans="1:2" x14ac:dyDescent="0.25">
      <c r="A67" t="s">
        <v>77</v>
      </c>
      <c r="B67" t="s">
        <v>77</v>
      </c>
    </row>
    <row r="68" spans="1:2" x14ac:dyDescent="0.25">
      <c r="A68" t="s">
        <v>78</v>
      </c>
      <c r="B68" t="s">
        <v>79</v>
      </c>
    </row>
    <row r="69" spans="1:2" x14ac:dyDescent="0.25">
      <c r="A69" t="s">
        <v>2762</v>
      </c>
      <c r="B69" t="s">
        <v>2763</v>
      </c>
    </row>
    <row r="70" spans="1:2" x14ac:dyDescent="0.25">
      <c r="A70" t="s">
        <v>2493</v>
      </c>
      <c r="B70" t="s">
        <v>2493</v>
      </c>
    </row>
    <row r="71" spans="1:2" x14ac:dyDescent="0.25">
      <c r="A71" t="s">
        <v>80</v>
      </c>
      <c r="B71" t="s">
        <v>81</v>
      </c>
    </row>
    <row r="72" spans="1:2" x14ac:dyDescent="0.25">
      <c r="A72" t="s">
        <v>2764</v>
      </c>
      <c r="B72" t="s">
        <v>2765</v>
      </c>
    </row>
    <row r="73" spans="1:2" x14ac:dyDescent="0.25">
      <c r="A73" t="s">
        <v>2494</v>
      </c>
      <c r="B73" t="s">
        <v>2495</v>
      </c>
    </row>
    <row r="74" spans="1:2" x14ac:dyDescent="0.25">
      <c r="A74" t="s">
        <v>655</v>
      </c>
      <c r="B74" t="s">
        <v>82</v>
      </c>
    </row>
    <row r="75" spans="1:2" x14ac:dyDescent="0.25">
      <c r="A75" t="s">
        <v>1864</v>
      </c>
      <c r="B75" t="s">
        <v>1865</v>
      </c>
    </row>
    <row r="76" spans="1:2" x14ac:dyDescent="0.25">
      <c r="A76" t="s">
        <v>2344</v>
      </c>
      <c r="B76" t="s">
        <v>2345</v>
      </c>
    </row>
    <row r="77" spans="1:2" x14ac:dyDescent="0.25">
      <c r="A77" t="s">
        <v>2440</v>
      </c>
      <c r="B77" t="s">
        <v>2441</v>
      </c>
    </row>
    <row r="78" spans="1:2" x14ac:dyDescent="0.25">
      <c r="A78" t="s">
        <v>85</v>
      </c>
      <c r="B78" t="s">
        <v>987</v>
      </c>
    </row>
    <row r="79" spans="1:2" x14ac:dyDescent="0.25">
      <c r="A79" t="s">
        <v>83</v>
      </c>
      <c r="B79" t="s">
        <v>84</v>
      </c>
    </row>
    <row r="80" spans="1:2" x14ac:dyDescent="0.25">
      <c r="A80" t="s">
        <v>86</v>
      </c>
      <c r="B80" t="s">
        <v>87</v>
      </c>
    </row>
    <row r="81" spans="1:2" x14ac:dyDescent="0.25">
      <c r="A81" t="s">
        <v>88</v>
      </c>
      <c r="B81" t="s">
        <v>89</v>
      </c>
    </row>
    <row r="82" spans="1:2" x14ac:dyDescent="0.25">
      <c r="A82" t="s">
        <v>3114</v>
      </c>
      <c r="B82" t="s">
        <v>3115</v>
      </c>
    </row>
    <row r="83" spans="1:2" x14ac:dyDescent="0.25">
      <c r="A83" t="s">
        <v>2766</v>
      </c>
      <c r="B83" t="s">
        <v>2767</v>
      </c>
    </row>
    <row r="84" spans="1:2" x14ac:dyDescent="0.25">
      <c r="A84" t="s">
        <v>90</v>
      </c>
      <c r="B84" t="s">
        <v>91</v>
      </c>
    </row>
    <row r="85" spans="1:2" x14ac:dyDescent="0.25">
      <c r="A85" t="s">
        <v>656</v>
      </c>
      <c r="B85" t="s">
        <v>92</v>
      </c>
    </row>
    <row r="86" spans="1:2" x14ac:dyDescent="0.25">
      <c r="A86" t="s">
        <v>2768</v>
      </c>
      <c r="B86" t="s">
        <v>2769</v>
      </c>
    </row>
    <row r="87" spans="1:2" x14ac:dyDescent="0.25">
      <c r="A87" t="s">
        <v>93</v>
      </c>
      <c r="B87" t="s">
        <v>94</v>
      </c>
    </row>
    <row r="88" spans="1:2" x14ac:dyDescent="0.25">
      <c r="A88" t="s">
        <v>95</v>
      </c>
      <c r="B88" t="s">
        <v>96</v>
      </c>
    </row>
    <row r="89" spans="1:2" x14ac:dyDescent="0.25">
      <c r="A89" t="s">
        <v>97</v>
      </c>
      <c r="B89" t="s">
        <v>989</v>
      </c>
    </row>
    <row r="90" spans="1:2" x14ac:dyDescent="0.25">
      <c r="A90" t="s">
        <v>98</v>
      </c>
      <c r="B90" t="s">
        <v>98</v>
      </c>
    </row>
    <row r="91" spans="1:2" x14ac:dyDescent="0.25">
      <c r="A91" t="s">
        <v>99</v>
      </c>
      <c r="B91" t="s">
        <v>100</v>
      </c>
    </row>
    <row r="92" spans="1:2" x14ac:dyDescent="0.25">
      <c r="A92" t="s">
        <v>101</v>
      </c>
      <c r="B92" t="s">
        <v>102</v>
      </c>
    </row>
    <row r="93" spans="1:2" x14ac:dyDescent="0.25">
      <c r="A93" t="s">
        <v>2442</v>
      </c>
      <c r="B93" t="s">
        <v>2442</v>
      </c>
    </row>
    <row r="94" spans="1:2" x14ac:dyDescent="0.25">
      <c r="A94" t="s">
        <v>1866</v>
      </c>
      <c r="B94" t="s">
        <v>103</v>
      </c>
    </row>
    <row r="95" spans="1:2" x14ac:dyDescent="0.25">
      <c r="A95" t="s">
        <v>104</v>
      </c>
      <c r="B95" t="s">
        <v>105</v>
      </c>
    </row>
    <row r="96" spans="1:2" x14ac:dyDescent="0.25">
      <c r="A96" t="s">
        <v>106</v>
      </c>
      <c r="B96" t="s">
        <v>106</v>
      </c>
    </row>
    <row r="97" spans="1:2" x14ac:dyDescent="0.25">
      <c r="A97" t="s">
        <v>107</v>
      </c>
      <c r="B97" t="s">
        <v>108</v>
      </c>
    </row>
    <row r="98" spans="1:2" x14ac:dyDescent="0.25">
      <c r="A98" t="s">
        <v>2498</v>
      </c>
      <c r="B98" t="s">
        <v>2498</v>
      </c>
    </row>
    <row r="99" spans="1:2" x14ac:dyDescent="0.25">
      <c r="A99" t="s">
        <v>2499</v>
      </c>
      <c r="B99" t="s">
        <v>2500</v>
      </c>
    </row>
    <row r="100" spans="1:2" x14ac:dyDescent="0.25">
      <c r="A100" t="s">
        <v>2245</v>
      </c>
      <c r="B100" t="s">
        <v>2246</v>
      </c>
    </row>
    <row r="101" spans="1:2" x14ac:dyDescent="0.25">
      <c r="A101" t="s">
        <v>2443</v>
      </c>
      <c r="B101" t="s">
        <v>2444</v>
      </c>
    </row>
    <row r="102" spans="1:2" x14ac:dyDescent="0.25">
      <c r="A102" t="s">
        <v>109</v>
      </c>
      <c r="B102" t="s">
        <v>110</v>
      </c>
    </row>
    <row r="103" spans="1:2" x14ac:dyDescent="0.25">
      <c r="A103" t="s">
        <v>2501</v>
      </c>
      <c r="B103" t="s">
        <v>2501</v>
      </c>
    </row>
    <row r="104" spans="1:2" x14ac:dyDescent="0.25">
      <c r="A104" t="s">
        <v>2770</v>
      </c>
      <c r="B104" t="s">
        <v>2771</v>
      </c>
    </row>
    <row r="105" spans="1:2" x14ac:dyDescent="0.25">
      <c r="A105" t="s">
        <v>1943</v>
      </c>
      <c r="B105" t="s">
        <v>1944</v>
      </c>
    </row>
    <row r="106" spans="1:2" x14ac:dyDescent="0.25">
      <c r="A106" t="s">
        <v>607</v>
      </c>
      <c r="B106" t="s">
        <v>640</v>
      </c>
    </row>
    <row r="107" spans="1:2" x14ac:dyDescent="0.25">
      <c r="A107" t="s">
        <v>111</v>
      </c>
      <c r="B107" t="s">
        <v>112</v>
      </c>
    </row>
    <row r="108" spans="1:2" x14ac:dyDescent="0.25">
      <c r="A108" t="s">
        <v>1867</v>
      </c>
      <c r="B108" t="s">
        <v>113</v>
      </c>
    </row>
    <row r="109" spans="1:2" x14ac:dyDescent="0.25">
      <c r="A109" t="s">
        <v>657</v>
      </c>
      <c r="B109" t="s">
        <v>114</v>
      </c>
    </row>
    <row r="110" spans="1:2" x14ac:dyDescent="0.25">
      <c r="A110" t="s">
        <v>658</v>
      </c>
      <c r="B110" t="s">
        <v>115</v>
      </c>
    </row>
    <row r="111" spans="1:2" x14ac:dyDescent="0.25">
      <c r="A111" t="s">
        <v>659</v>
      </c>
      <c r="B111" t="s">
        <v>116</v>
      </c>
    </row>
    <row r="112" spans="1:2" x14ac:dyDescent="0.25">
      <c r="A112" t="s">
        <v>117</v>
      </c>
      <c r="B112" t="s">
        <v>117</v>
      </c>
    </row>
    <row r="113" spans="1:2" x14ac:dyDescent="0.25">
      <c r="A113" t="s">
        <v>118</v>
      </c>
      <c r="B113" t="s">
        <v>119</v>
      </c>
    </row>
    <row r="114" spans="1:2" x14ac:dyDescent="0.25">
      <c r="A114" t="s">
        <v>120</v>
      </c>
      <c r="B114" t="s">
        <v>120</v>
      </c>
    </row>
    <row r="115" spans="1:2" x14ac:dyDescent="0.25">
      <c r="A115" t="s">
        <v>2502</v>
      </c>
      <c r="B115" t="s">
        <v>2503</v>
      </c>
    </row>
    <row r="116" spans="1:2" x14ac:dyDescent="0.25">
      <c r="A116" t="s">
        <v>660</v>
      </c>
      <c r="B116" t="s">
        <v>123</v>
      </c>
    </row>
    <row r="117" spans="1:2" x14ac:dyDescent="0.25">
      <c r="A117" t="s">
        <v>121</v>
      </c>
      <c r="B117" t="s">
        <v>122</v>
      </c>
    </row>
    <row r="118" spans="1:2" x14ac:dyDescent="0.25">
      <c r="A118" t="s">
        <v>661</v>
      </c>
      <c r="B118" t="s">
        <v>124</v>
      </c>
    </row>
    <row r="119" spans="1:2" x14ac:dyDescent="0.25">
      <c r="A119" t="s">
        <v>125</v>
      </c>
      <c r="B119" t="s">
        <v>126</v>
      </c>
    </row>
    <row r="120" spans="1:2" x14ac:dyDescent="0.25">
      <c r="A120" t="s">
        <v>2247</v>
      </c>
      <c r="B120" t="s">
        <v>2248</v>
      </c>
    </row>
    <row r="121" spans="1:2" x14ac:dyDescent="0.25">
      <c r="A121" t="s">
        <v>1875</v>
      </c>
      <c r="B121" t="s">
        <v>1876</v>
      </c>
    </row>
    <row r="122" spans="1:2" x14ac:dyDescent="0.25">
      <c r="A122" t="s">
        <v>2772</v>
      </c>
      <c r="B122" t="s">
        <v>2773</v>
      </c>
    </row>
    <row r="123" spans="1:2" x14ac:dyDescent="0.25">
      <c r="A123" t="s">
        <v>2774</v>
      </c>
      <c r="B123" t="s">
        <v>2775</v>
      </c>
    </row>
    <row r="124" spans="1:2" x14ac:dyDescent="0.25">
      <c r="A124" t="s">
        <v>8</v>
      </c>
      <c r="B124" t="s">
        <v>127</v>
      </c>
    </row>
    <row r="125" spans="1:2" x14ac:dyDescent="0.25">
      <c r="A125" t="s">
        <v>2776</v>
      </c>
      <c r="B125" t="s">
        <v>2777</v>
      </c>
    </row>
    <row r="126" spans="1:2" x14ac:dyDescent="0.25">
      <c r="A126" t="s">
        <v>12</v>
      </c>
      <c r="B126" t="s">
        <v>128</v>
      </c>
    </row>
    <row r="127" spans="1:2" x14ac:dyDescent="0.25">
      <c r="A127" t="s">
        <v>129</v>
      </c>
      <c r="B127" t="s">
        <v>130</v>
      </c>
    </row>
    <row r="128" spans="1:2" x14ac:dyDescent="0.25">
      <c r="A128" t="s">
        <v>3192</v>
      </c>
      <c r="B128" t="s">
        <v>3193</v>
      </c>
    </row>
    <row r="129" spans="1:2" x14ac:dyDescent="0.25">
      <c r="A129" t="s">
        <v>734</v>
      </c>
      <c r="B129" t="s">
        <v>735</v>
      </c>
    </row>
    <row r="130" spans="1:2" x14ac:dyDescent="0.25">
      <c r="A130" t="s">
        <v>2778</v>
      </c>
      <c r="B130" t="s">
        <v>2779</v>
      </c>
    </row>
    <row r="131" spans="1:2" x14ac:dyDescent="0.25">
      <c r="A131" t="s">
        <v>131</v>
      </c>
      <c r="B131" t="s">
        <v>132</v>
      </c>
    </row>
    <row r="132" spans="1:2" x14ac:dyDescent="0.25">
      <c r="A132" t="s">
        <v>2780</v>
      </c>
      <c r="B132" t="s">
        <v>2781</v>
      </c>
    </row>
    <row r="133" spans="1:2" x14ac:dyDescent="0.25">
      <c r="A133" t="s">
        <v>2504</v>
      </c>
      <c r="B133" t="s">
        <v>2505</v>
      </c>
    </row>
    <row r="134" spans="1:2" x14ac:dyDescent="0.25">
      <c r="A134" t="s">
        <v>133</v>
      </c>
      <c r="B134" t="s">
        <v>134</v>
      </c>
    </row>
    <row r="135" spans="1:2" x14ac:dyDescent="0.25">
      <c r="A135" t="s">
        <v>13</v>
      </c>
      <c r="B135" t="s">
        <v>135</v>
      </c>
    </row>
    <row r="136" spans="1:2" x14ac:dyDescent="0.25">
      <c r="A136" t="s">
        <v>2506</v>
      </c>
      <c r="B136" t="s">
        <v>2507</v>
      </c>
    </row>
    <row r="137" spans="1:2" x14ac:dyDescent="0.25">
      <c r="A137" t="s">
        <v>136</v>
      </c>
      <c r="B137" t="s">
        <v>137</v>
      </c>
    </row>
    <row r="138" spans="1:2" x14ac:dyDescent="0.25">
      <c r="A138" t="s">
        <v>19</v>
      </c>
      <c r="B138" t="s">
        <v>138</v>
      </c>
    </row>
    <row r="139" spans="1:2" x14ac:dyDescent="0.25">
      <c r="A139" t="s">
        <v>3194</v>
      </c>
      <c r="B139" t="s">
        <v>3195</v>
      </c>
    </row>
    <row r="140" spans="1:2" x14ac:dyDescent="0.25">
      <c r="A140" t="s">
        <v>139</v>
      </c>
      <c r="B140" t="s">
        <v>139</v>
      </c>
    </row>
    <row r="141" spans="1:2" x14ac:dyDescent="0.25">
      <c r="A141" t="s">
        <v>140</v>
      </c>
      <c r="B141" t="s">
        <v>140</v>
      </c>
    </row>
    <row r="142" spans="1:2" x14ac:dyDescent="0.25">
      <c r="A142" t="s">
        <v>141</v>
      </c>
      <c r="B142" t="s">
        <v>2367</v>
      </c>
    </row>
    <row r="143" spans="1:2" x14ac:dyDescent="0.25">
      <c r="A143" t="s">
        <v>142</v>
      </c>
      <c r="B143" t="s">
        <v>143</v>
      </c>
    </row>
    <row r="144" spans="1:2" x14ac:dyDescent="0.25">
      <c r="A144" t="s">
        <v>2782</v>
      </c>
      <c r="B144" t="s">
        <v>2783</v>
      </c>
    </row>
    <row r="145" spans="1:2" x14ac:dyDescent="0.25">
      <c r="A145" t="s">
        <v>144</v>
      </c>
      <c r="B145" t="s">
        <v>145</v>
      </c>
    </row>
    <row r="146" spans="1:2" x14ac:dyDescent="0.25">
      <c r="A146" t="s">
        <v>146</v>
      </c>
      <c r="B146" t="s">
        <v>147</v>
      </c>
    </row>
    <row r="147" spans="1:2" x14ac:dyDescent="0.25">
      <c r="A147" t="s">
        <v>2381</v>
      </c>
      <c r="B147" t="s">
        <v>2382</v>
      </c>
    </row>
    <row r="148" spans="1:2" x14ac:dyDescent="0.25">
      <c r="A148" t="s">
        <v>148</v>
      </c>
      <c r="B148" t="s">
        <v>2508</v>
      </c>
    </row>
    <row r="149" spans="1:2" x14ac:dyDescent="0.25">
      <c r="A149" t="s">
        <v>3196</v>
      </c>
      <c r="B149" t="s">
        <v>3197</v>
      </c>
    </row>
    <row r="150" spans="1:2" x14ac:dyDescent="0.25">
      <c r="A150" t="s">
        <v>2784</v>
      </c>
      <c r="B150" t="s">
        <v>2784</v>
      </c>
    </row>
    <row r="151" spans="1:2" x14ac:dyDescent="0.25">
      <c r="A151" t="s">
        <v>2785</v>
      </c>
      <c r="B151" t="s">
        <v>2785</v>
      </c>
    </row>
    <row r="152" spans="1:2" x14ac:dyDescent="0.25">
      <c r="A152" t="s">
        <v>149</v>
      </c>
      <c r="B152" t="s">
        <v>149</v>
      </c>
    </row>
    <row r="153" spans="1:2" x14ac:dyDescent="0.25">
      <c r="A153" t="s">
        <v>150</v>
      </c>
      <c r="B153" t="s">
        <v>151</v>
      </c>
    </row>
    <row r="154" spans="1:2" x14ac:dyDescent="0.25">
      <c r="A154" t="s">
        <v>2445</v>
      </c>
      <c r="B154" t="s">
        <v>2446</v>
      </c>
    </row>
    <row r="155" spans="1:2" x14ac:dyDescent="0.25">
      <c r="A155" t="s">
        <v>152</v>
      </c>
      <c r="B155" t="s">
        <v>152</v>
      </c>
    </row>
    <row r="156" spans="1:2" x14ac:dyDescent="0.25">
      <c r="A156" t="s">
        <v>2447</v>
      </c>
      <c r="B156" t="s">
        <v>2448</v>
      </c>
    </row>
    <row r="157" spans="1:2" x14ac:dyDescent="0.25">
      <c r="A157" t="s">
        <v>153</v>
      </c>
      <c r="B157" t="s">
        <v>153</v>
      </c>
    </row>
    <row r="158" spans="1:2" x14ac:dyDescent="0.25">
      <c r="A158" t="s">
        <v>2786</v>
      </c>
      <c r="B158" t="s">
        <v>2787</v>
      </c>
    </row>
    <row r="159" spans="1:2" x14ac:dyDescent="0.25">
      <c r="A159" t="s">
        <v>154</v>
      </c>
      <c r="B159" t="s">
        <v>155</v>
      </c>
    </row>
    <row r="160" spans="1:2" x14ac:dyDescent="0.25">
      <c r="A160" t="s">
        <v>2449</v>
      </c>
      <c r="B160" t="s">
        <v>2450</v>
      </c>
    </row>
    <row r="161" spans="1:2" x14ac:dyDescent="0.25">
      <c r="A161" t="s">
        <v>156</v>
      </c>
      <c r="B161" t="s">
        <v>157</v>
      </c>
    </row>
    <row r="162" spans="1:2" x14ac:dyDescent="0.25">
      <c r="A162" t="s">
        <v>158</v>
      </c>
      <c r="B162" t="s">
        <v>159</v>
      </c>
    </row>
    <row r="163" spans="1:2" x14ac:dyDescent="0.25">
      <c r="A163" t="s">
        <v>662</v>
      </c>
      <c r="B163" t="s">
        <v>160</v>
      </c>
    </row>
    <row r="164" spans="1:2" x14ac:dyDescent="0.25">
      <c r="A164" t="s">
        <v>161</v>
      </c>
      <c r="B164" t="s">
        <v>162</v>
      </c>
    </row>
    <row r="165" spans="1:2" x14ac:dyDescent="0.25">
      <c r="A165" t="s">
        <v>2383</v>
      </c>
      <c r="B165" t="s">
        <v>2384</v>
      </c>
    </row>
    <row r="166" spans="1:2" x14ac:dyDescent="0.25">
      <c r="A166" t="s">
        <v>3116</v>
      </c>
      <c r="B166" t="s">
        <v>3117</v>
      </c>
    </row>
    <row r="167" spans="1:2" x14ac:dyDescent="0.25">
      <c r="A167" t="s">
        <v>163</v>
      </c>
      <c r="B167" t="s">
        <v>164</v>
      </c>
    </row>
    <row r="168" spans="1:2" x14ac:dyDescent="0.25">
      <c r="A168" t="s">
        <v>2788</v>
      </c>
      <c r="B168" t="s">
        <v>2789</v>
      </c>
    </row>
    <row r="169" spans="1:2" x14ac:dyDescent="0.25">
      <c r="A169" t="s">
        <v>2300</v>
      </c>
      <c r="B169" t="s">
        <v>2300</v>
      </c>
    </row>
    <row r="170" spans="1:2" x14ac:dyDescent="0.25">
      <c r="A170" t="s">
        <v>1982</v>
      </c>
      <c r="B170" t="s">
        <v>1983</v>
      </c>
    </row>
    <row r="171" spans="1:2" x14ac:dyDescent="0.25">
      <c r="A171" t="s">
        <v>165</v>
      </c>
      <c r="B171" t="s">
        <v>2790</v>
      </c>
    </row>
    <row r="172" spans="1:2" x14ac:dyDescent="0.25">
      <c r="A172" t="s">
        <v>166</v>
      </c>
      <c r="B172" t="s">
        <v>167</v>
      </c>
    </row>
    <row r="173" spans="1:2" x14ac:dyDescent="0.25">
      <c r="A173" t="s">
        <v>2132</v>
      </c>
      <c r="B173" t="s">
        <v>2133</v>
      </c>
    </row>
    <row r="174" spans="1:2" x14ac:dyDescent="0.25">
      <c r="A174" t="s">
        <v>168</v>
      </c>
      <c r="B174" t="s">
        <v>168</v>
      </c>
    </row>
    <row r="175" spans="1:2" x14ac:dyDescent="0.25">
      <c r="A175" t="s">
        <v>170</v>
      </c>
      <c r="B175" t="s">
        <v>170</v>
      </c>
    </row>
    <row r="176" spans="1:2" x14ac:dyDescent="0.25">
      <c r="A176" t="s">
        <v>2215</v>
      </c>
      <c r="B176" t="s">
        <v>2215</v>
      </c>
    </row>
    <row r="177" spans="1:2" x14ac:dyDescent="0.25">
      <c r="A177" t="s">
        <v>663</v>
      </c>
      <c r="B177" t="s">
        <v>173</v>
      </c>
    </row>
    <row r="178" spans="1:2" x14ac:dyDescent="0.25">
      <c r="A178" t="s">
        <v>174</v>
      </c>
      <c r="B178" t="s">
        <v>2509</v>
      </c>
    </row>
    <row r="179" spans="1:2" x14ac:dyDescent="0.25">
      <c r="A179" t="s">
        <v>175</v>
      </c>
      <c r="B179" t="s">
        <v>176</v>
      </c>
    </row>
    <row r="180" spans="1:2" x14ac:dyDescent="0.25">
      <c r="A180" t="s">
        <v>2791</v>
      </c>
      <c r="B180" t="s">
        <v>2792</v>
      </c>
    </row>
    <row r="181" spans="1:2" x14ac:dyDescent="0.25">
      <c r="A181" t="s">
        <v>2385</v>
      </c>
      <c r="B181" t="s">
        <v>2386</v>
      </c>
    </row>
    <row r="182" spans="1:2" x14ac:dyDescent="0.25">
      <c r="A182" t="s">
        <v>2793</v>
      </c>
      <c r="B182" t="s">
        <v>2794</v>
      </c>
    </row>
    <row r="183" spans="1:2" x14ac:dyDescent="0.25">
      <c r="A183" t="s">
        <v>177</v>
      </c>
      <c r="B183" t="s">
        <v>178</v>
      </c>
    </row>
    <row r="184" spans="1:2" x14ac:dyDescent="0.25">
      <c r="A184" t="s">
        <v>2795</v>
      </c>
      <c r="B184" t="s">
        <v>2796</v>
      </c>
    </row>
    <row r="185" spans="1:2" x14ac:dyDescent="0.25">
      <c r="A185" t="s">
        <v>3118</v>
      </c>
      <c r="B185" t="s">
        <v>3119</v>
      </c>
    </row>
    <row r="186" spans="1:2" x14ac:dyDescent="0.25">
      <c r="A186" t="s">
        <v>179</v>
      </c>
      <c r="B186" t="s">
        <v>180</v>
      </c>
    </row>
    <row r="187" spans="1:2" x14ac:dyDescent="0.25">
      <c r="A187" t="s">
        <v>2387</v>
      </c>
      <c r="B187" t="s">
        <v>2388</v>
      </c>
    </row>
    <row r="188" spans="1:2" x14ac:dyDescent="0.25">
      <c r="A188" t="s">
        <v>181</v>
      </c>
      <c r="B188" t="s">
        <v>182</v>
      </c>
    </row>
    <row r="189" spans="1:2" x14ac:dyDescent="0.25">
      <c r="A189" t="s">
        <v>183</v>
      </c>
      <c r="B189" t="s">
        <v>184</v>
      </c>
    </row>
    <row r="190" spans="1:2" x14ac:dyDescent="0.25">
      <c r="A190" t="s">
        <v>664</v>
      </c>
      <c r="B190" t="s">
        <v>185</v>
      </c>
    </row>
    <row r="191" spans="1:2" x14ac:dyDescent="0.25">
      <c r="A191" t="s">
        <v>2797</v>
      </c>
      <c r="B191" t="s">
        <v>2797</v>
      </c>
    </row>
    <row r="192" spans="1:2" x14ac:dyDescent="0.25">
      <c r="A192" t="s">
        <v>2015</v>
      </c>
      <c r="B192" t="s">
        <v>2016</v>
      </c>
    </row>
    <row r="193" spans="1:2" x14ac:dyDescent="0.25">
      <c r="A193" t="s">
        <v>2510</v>
      </c>
      <c r="B193" t="s">
        <v>2511</v>
      </c>
    </row>
    <row r="194" spans="1:2" x14ac:dyDescent="0.25">
      <c r="A194" t="s">
        <v>665</v>
      </c>
      <c r="B194" t="s">
        <v>187</v>
      </c>
    </row>
    <row r="195" spans="1:2" x14ac:dyDescent="0.25">
      <c r="A195" t="s">
        <v>2798</v>
      </c>
      <c r="B195" t="s">
        <v>2799</v>
      </c>
    </row>
    <row r="196" spans="1:2" x14ac:dyDescent="0.25">
      <c r="A196" t="s">
        <v>1606</v>
      </c>
      <c r="B196" t="s">
        <v>1607</v>
      </c>
    </row>
    <row r="197" spans="1:2" x14ac:dyDescent="0.25">
      <c r="A197" t="s">
        <v>2512</v>
      </c>
      <c r="B197" t="s">
        <v>2513</v>
      </c>
    </row>
    <row r="198" spans="1:2" x14ac:dyDescent="0.25">
      <c r="A198" t="s">
        <v>666</v>
      </c>
      <c r="B198" t="s">
        <v>188</v>
      </c>
    </row>
    <row r="199" spans="1:2" x14ac:dyDescent="0.25">
      <c r="A199" t="s">
        <v>189</v>
      </c>
      <c r="B199" t="s">
        <v>190</v>
      </c>
    </row>
    <row r="200" spans="1:2" x14ac:dyDescent="0.25">
      <c r="A200" t="s">
        <v>192</v>
      </c>
      <c r="B200" t="s">
        <v>192</v>
      </c>
    </row>
    <row r="201" spans="1:2" x14ac:dyDescent="0.25">
      <c r="A201" t="s">
        <v>668</v>
      </c>
      <c r="B201" t="s">
        <v>193</v>
      </c>
    </row>
    <row r="202" spans="1:2" x14ac:dyDescent="0.25">
      <c r="A202" t="s">
        <v>669</v>
      </c>
      <c r="B202" t="s">
        <v>194</v>
      </c>
    </row>
    <row r="203" spans="1:2" x14ac:dyDescent="0.25">
      <c r="A203" t="s">
        <v>667</v>
      </c>
      <c r="B203" t="s">
        <v>191</v>
      </c>
    </row>
    <row r="204" spans="1:2" x14ac:dyDescent="0.25">
      <c r="A204" t="s">
        <v>195</v>
      </c>
      <c r="B204" t="s">
        <v>195</v>
      </c>
    </row>
    <row r="205" spans="1:2" x14ac:dyDescent="0.25">
      <c r="A205" t="s">
        <v>2514</v>
      </c>
      <c r="B205" t="s">
        <v>2515</v>
      </c>
    </row>
    <row r="206" spans="1:2" x14ac:dyDescent="0.25">
      <c r="A206" t="s">
        <v>2516</v>
      </c>
      <c r="B206" t="s">
        <v>2517</v>
      </c>
    </row>
    <row r="207" spans="1:2" x14ac:dyDescent="0.25">
      <c r="A207" t="s">
        <v>3198</v>
      </c>
      <c r="B207" t="s">
        <v>3199</v>
      </c>
    </row>
    <row r="208" spans="1:2" x14ac:dyDescent="0.25">
      <c r="A208" t="s">
        <v>670</v>
      </c>
      <c r="B208" t="s">
        <v>196</v>
      </c>
    </row>
    <row r="209" spans="1:2" x14ac:dyDescent="0.25">
      <c r="A209" t="s">
        <v>2389</v>
      </c>
      <c r="B209" t="s">
        <v>2390</v>
      </c>
    </row>
    <row r="210" spans="1:2" x14ac:dyDescent="0.25">
      <c r="A210" t="s">
        <v>197</v>
      </c>
      <c r="B210" t="s">
        <v>198</v>
      </c>
    </row>
    <row r="211" spans="1:2" x14ac:dyDescent="0.25">
      <c r="A211" t="s">
        <v>199</v>
      </c>
      <c r="B211" t="s">
        <v>200</v>
      </c>
    </row>
    <row r="212" spans="1:2" x14ac:dyDescent="0.25">
      <c r="A212" t="s">
        <v>2800</v>
      </c>
      <c r="B212" t="s">
        <v>2801</v>
      </c>
    </row>
    <row r="213" spans="1:2" x14ac:dyDescent="0.25">
      <c r="A213" t="s">
        <v>2518</v>
      </c>
      <c r="B213" t="s">
        <v>2519</v>
      </c>
    </row>
    <row r="214" spans="1:2" x14ac:dyDescent="0.25">
      <c r="A214" t="s">
        <v>201</v>
      </c>
      <c r="B214" t="s">
        <v>201</v>
      </c>
    </row>
    <row r="215" spans="1:2" x14ac:dyDescent="0.25">
      <c r="A215" t="s">
        <v>3120</v>
      </c>
      <c r="B215" t="s">
        <v>3121</v>
      </c>
    </row>
    <row r="216" spans="1:2" x14ac:dyDescent="0.25">
      <c r="A216" t="s">
        <v>202</v>
      </c>
      <c r="B216" t="s">
        <v>1868</v>
      </c>
    </row>
    <row r="217" spans="1:2" x14ac:dyDescent="0.25">
      <c r="A217" t="s">
        <v>203</v>
      </c>
      <c r="B217" t="s">
        <v>204</v>
      </c>
    </row>
    <row r="218" spans="1:2" x14ac:dyDescent="0.25">
      <c r="A218" t="s">
        <v>2802</v>
      </c>
      <c r="B218" t="s">
        <v>2803</v>
      </c>
    </row>
    <row r="219" spans="1:2" x14ac:dyDescent="0.25">
      <c r="A219" t="s">
        <v>1885</v>
      </c>
      <c r="B219" t="s">
        <v>1886</v>
      </c>
    </row>
    <row r="220" spans="1:2" x14ac:dyDescent="0.25">
      <c r="A220" t="s">
        <v>2804</v>
      </c>
      <c r="B220" t="s">
        <v>2805</v>
      </c>
    </row>
    <row r="221" spans="1:2" x14ac:dyDescent="0.25">
      <c r="A221" t="s">
        <v>205</v>
      </c>
      <c r="B221" t="s">
        <v>205</v>
      </c>
    </row>
    <row r="222" spans="1:2" x14ac:dyDescent="0.25">
      <c r="A222" t="s">
        <v>2806</v>
      </c>
      <c r="B222" t="s">
        <v>2807</v>
      </c>
    </row>
    <row r="223" spans="1:2" x14ac:dyDescent="0.25">
      <c r="A223" t="s">
        <v>1608</v>
      </c>
      <c r="B223" t="s">
        <v>1608</v>
      </c>
    </row>
    <row r="224" spans="1:2" x14ac:dyDescent="0.25">
      <c r="A224" t="s">
        <v>2301</v>
      </c>
      <c r="B224" t="s">
        <v>2302</v>
      </c>
    </row>
    <row r="225" spans="1:2" x14ac:dyDescent="0.25">
      <c r="A225" t="s">
        <v>2520</v>
      </c>
      <c r="B225" t="s">
        <v>2521</v>
      </c>
    </row>
    <row r="226" spans="1:2" x14ac:dyDescent="0.25">
      <c r="A226" t="s">
        <v>2808</v>
      </c>
      <c r="B226" t="s">
        <v>2809</v>
      </c>
    </row>
    <row r="227" spans="1:2" x14ac:dyDescent="0.25">
      <c r="A227" t="s">
        <v>671</v>
      </c>
      <c r="B227" t="s">
        <v>206</v>
      </c>
    </row>
    <row r="228" spans="1:2" x14ac:dyDescent="0.25">
      <c r="A228" t="s">
        <v>2810</v>
      </c>
      <c r="B228" t="s">
        <v>2811</v>
      </c>
    </row>
    <row r="229" spans="1:2" x14ac:dyDescent="0.25">
      <c r="A229" t="s">
        <v>2812</v>
      </c>
      <c r="B229" t="s">
        <v>2813</v>
      </c>
    </row>
    <row r="230" spans="1:2" x14ac:dyDescent="0.25">
      <c r="A230" t="s">
        <v>2814</v>
      </c>
      <c r="B230" t="s">
        <v>2815</v>
      </c>
    </row>
    <row r="231" spans="1:2" x14ac:dyDescent="0.25">
      <c r="A231" t="s">
        <v>207</v>
      </c>
      <c r="B231" t="s">
        <v>208</v>
      </c>
    </row>
    <row r="232" spans="1:2" x14ac:dyDescent="0.25">
      <c r="A232" t="s">
        <v>209</v>
      </c>
      <c r="B232" t="s">
        <v>992</v>
      </c>
    </row>
    <row r="233" spans="1:2" x14ac:dyDescent="0.25">
      <c r="A233" t="s">
        <v>2816</v>
      </c>
      <c r="B233" t="s">
        <v>2817</v>
      </c>
    </row>
    <row r="234" spans="1:2" x14ac:dyDescent="0.25">
      <c r="A234" t="s">
        <v>210</v>
      </c>
      <c r="B234" t="s">
        <v>210</v>
      </c>
    </row>
    <row r="235" spans="1:2" x14ac:dyDescent="0.25">
      <c r="A235" t="s">
        <v>2522</v>
      </c>
      <c r="B235" t="s">
        <v>2522</v>
      </c>
    </row>
    <row r="236" spans="1:2" x14ac:dyDescent="0.25">
      <c r="A236" t="s">
        <v>2526</v>
      </c>
      <c r="B236" t="s">
        <v>2527</v>
      </c>
    </row>
    <row r="237" spans="1:2" x14ac:dyDescent="0.25">
      <c r="A237" t="s">
        <v>2818</v>
      </c>
      <c r="B237" t="s">
        <v>2819</v>
      </c>
    </row>
    <row r="238" spans="1:2" x14ac:dyDescent="0.25">
      <c r="A238" t="s">
        <v>2249</v>
      </c>
      <c r="B238" t="s">
        <v>2250</v>
      </c>
    </row>
    <row r="239" spans="1:2" x14ac:dyDescent="0.25">
      <c r="A239" t="s">
        <v>2820</v>
      </c>
      <c r="B239" t="s">
        <v>2821</v>
      </c>
    </row>
    <row r="240" spans="1:2" x14ac:dyDescent="0.25">
      <c r="A240" t="s">
        <v>2822</v>
      </c>
      <c r="B240" t="s">
        <v>2823</v>
      </c>
    </row>
    <row r="241" spans="1:2" x14ac:dyDescent="0.25">
      <c r="A241" t="s">
        <v>2523</v>
      </c>
      <c r="B241" t="s">
        <v>2523</v>
      </c>
    </row>
    <row r="242" spans="1:2" x14ac:dyDescent="0.25">
      <c r="A242" t="s">
        <v>2524</v>
      </c>
      <c r="B242" t="s">
        <v>2525</v>
      </c>
    </row>
    <row r="243" spans="1:2" x14ac:dyDescent="0.25">
      <c r="A243" t="s">
        <v>211</v>
      </c>
      <c r="B243" t="s">
        <v>211</v>
      </c>
    </row>
    <row r="244" spans="1:2" x14ac:dyDescent="0.25">
      <c r="A244" t="s">
        <v>2528</v>
      </c>
      <c r="B244" t="s">
        <v>2529</v>
      </c>
    </row>
    <row r="245" spans="1:2" x14ac:dyDescent="0.25">
      <c r="A245" t="s">
        <v>2824</v>
      </c>
      <c r="B245" t="s">
        <v>2825</v>
      </c>
    </row>
    <row r="246" spans="1:2" x14ac:dyDescent="0.25">
      <c r="A246" t="s">
        <v>2530</v>
      </c>
      <c r="B246" t="s">
        <v>2531</v>
      </c>
    </row>
    <row r="247" spans="1:2" x14ac:dyDescent="0.25">
      <c r="A247" t="s">
        <v>3200</v>
      </c>
      <c r="B247" t="s">
        <v>3201</v>
      </c>
    </row>
    <row r="248" spans="1:2" x14ac:dyDescent="0.25">
      <c r="A248" t="s">
        <v>2826</v>
      </c>
      <c r="B248" t="s">
        <v>2827</v>
      </c>
    </row>
    <row r="249" spans="1:2" x14ac:dyDescent="0.25">
      <c r="A249" t="s">
        <v>213</v>
      </c>
      <c r="B249" t="s">
        <v>214</v>
      </c>
    </row>
    <row r="250" spans="1:2" x14ac:dyDescent="0.25">
      <c r="A250" t="s">
        <v>2828</v>
      </c>
      <c r="B250" t="s">
        <v>2829</v>
      </c>
    </row>
    <row r="251" spans="1:2" x14ac:dyDescent="0.25">
      <c r="A251" t="s">
        <v>2830</v>
      </c>
      <c r="B251" t="s">
        <v>2831</v>
      </c>
    </row>
    <row r="252" spans="1:2" x14ac:dyDescent="0.25">
      <c r="A252" t="s">
        <v>215</v>
      </c>
      <c r="B252" t="s">
        <v>215</v>
      </c>
    </row>
    <row r="253" spans="1:2" x14ac:dyDescent="0.25">
      <c r="A253" t="s">
        <v>216</v>
      </c>
      <c r="B253" t="s">
        <v>217</v>
      </c>
    </row>
    <row r="254" spans="1:2" x14ac:dyDescent="0.25">
      <c r="A254" t="s">
        <v>2532</v>
      </c>
      <c r="B254" t="s">
        <v>2533</v>
      </c>
    </row>
    <row r="255" spans="1:2" x14ac:dyDescent="0.25">
      <c r="A255" t="s">
        <v>2534</v>
      </c>
      <c r="B255" t="s">
        <v>2535</v>
      </c>
    </row>
    <row r="256" spans="1:2" x14ac:dyDescent="0.25">
      <c r="A256" t="s">
        <v>218</v>
      </c>
      <c r="B256" t="s">
        <v>218</v>
      </c>
    </row>
    <row r="257" spans="1:2" x14ac:dyDescent="0.25">
      <c r="A257" t="s">
        <v>2832</v>
      </c>
      <c r="B257" t="s">
        <v>2833</v>
      </c>
    </row>
    <row r="258" spans="1:2" x14ac:dyDescent="0.25">
      <c r="A258" t="s">
        <v>2251</v>
      </c>
      <c r="B258" t="s">
        <v>2252</v>
      </c>
    </row>
    <row r="259" spans="1:2" x14ac:dyDescent="0.25">
      <c r="A259" t="s">
        <v>219</v>
      </c>
      <c r="B259" t="s">
        <v>220</v>
      </c>
    </row>
    <row r="260" spans="1:2" x14ac:dyDescent="0.25">
      <c r="A260" t="s">
        <v>2834</v>
      </c>
      <c r="B260" t="s">
        <v>2835</v>
      </c>
    </row>
    <row r="261" spans="1:2" x14ac:dyDescent="0.25">
      <c r="A261" t="s">
        <v>672</v>
      </c>
      <c r="B261" t="s">
        <v>221</v>
      </c>
    </row>
    <row r="262" spans="1:2" x14ac:dyDescent="0.25">
      <c r="A262" t="s">
        <v>2536</v>
      </c>
      <c r="B262" t="s">
        <v>2537</v>
      </c>
    </row>
    <row r="263" spans="1:2" x14ac:dyDescent="0.25">
      <c r="A263" t="s">
        <v>2538</v>
      </c>
      <c r="B263" t="s">
        <v>2539</v>
      </c>
    </row>
    <row r="264" spans="1:2" x14ac:dyDescent="0.25">
      <c r="A264" t="s">
        <v>673</v>
      </c>
      <c r="B264" t="s">
        <v>222</v>
      </c>
    </row>
    <row r="265" spans="1:2" x14ac:dyDescent="0.25">
      <c r="A265" t="s">
        <v>223</v>
      </c>
      <c r="B265" t="s">
        <v>223</v>
      </c>
    </row>
    <row r="266" spans="1:2" x14ac:dyDescent="0.25">
      <c r="A266" t="s">
        <v>224</v>
      </c>
      <c r="B266" t="s">
        <v>224</v>
      </c>
    </row>
    <row r="267" spans="1:2" x14ac:dyDescent="0.25">
      <c r="A267" t="s">
        <v>3202</v>
      </c>
      <c r="B267" t="s">
        <v>3203</v>
      </c>
    </row>
    <row r="268" spans="1:2" x14ac:dyDescent="0.25">
      <c r="A268" t="s">
        <v>2391</v>
      </c>
      <c r="B268" t="s">
        <v>2392</v>
      </c>
    </row>
    <row r="269" spans="1:2" x14ac:dyDescent="0.25">
      <c r="A269" t="s">
        <v>2836</v>
      </c>
      <c r="B269" t="s">
        <v>2837</v>
      </c>
    </row>
    <row r="270" spans="1:2" x14ac:dyDescent="0.25">
      <c r="A270" t="s">
        <v>630</v>
      </c>
      <c r="B270" t="s">
        <v>736</v>
      </c>
    </row>
    <row r="271" spans="1:2" x14ac:dyDescent="0.25">
      <c r="A271" t="s">
        <v>2216</v>
      </c>
      <c r="B271" t="s">
        <v>2217</v>
      </c>
    </row>
    <row r="272" spans="1:2" x14ac:dyDescent="0.25">
      <c r="A272" t="s">
        <v>2838</v>
      </c>
      <c r="B272" t="s">
        <v>2839</v>
      </c>
    </row>
    <row r="273" spans="1:2" x14ac:dyDescent="0.25">
      <c r="A273" t="s">
        <v>2840</v>
      </c>
      <c r="B273" t="s">
        <v>2840</v>
      </c>
    </row>
    <row r="274" spans="1:2" x14ac:dyDescent="0.25">
      <c r="A274" t="s">
        <v>225</v>
      </c>
      <c r="B274" t="s">
        <v>993</v>
      </c>
    </row>
    <row r="275" spans="1:2" x14ac:dyDescent="0.25">
      <c r="A275" t="s">
        <v>226</v>
      </c>
      <c r="B275" t="s">
        <v>994</v>
      </c>
    </row>
    <row r="276" spans="1:2" x14ac:dyDescent="0.25">
      <c r="A276" t="s">
        <v>2841</v>
      </c>
      <c r="B276" t="s">
        <v>2841</v>
      </c>
    </row>
    <row r="277" spans="1:2" x14ac:dyDescent="0.25">
      <c r="A277" t="s">
        <v>227</v>
      </c>
      <c r="B277" t="s">
        <v>227</v>
      </c>
    </row>
    <row r="278" spans="1:2" x14ac:dyDescent="0.25">
      <c r="A278" t="s">
        <v>228</v>
      </c>
      <c r="B278" t="s">
        <v>229</v>
      </c>
    </row>
    <row r="279" spans="1:2" x14ac:dyDescent="0.25">
      <c r="A279" t="s">
        <v>230</v>
      </c>
      <c r="B279" t="s">
        <v>231</v>
      </c>
    </row>
    <row r="280" spans="1:2" x14ac:dyDescent="0.25">
      <c r="A280" t="s">
        <v>2842</v>
      </c>
      <c r="B280" t="s">
        <v>2843</v>
      </c>
    </row>
    <row r="281" spans="1:2" x14ac:dyDescent="0.25">
      <c r="A281" t="s">
        <v>674</v>
      </c>
      <c r="B281" t="s">
        <v>232</v>
      </c>
    </row>
    <row r="282" spans="1:2" x14ac:dyDescent="0.25">
      <c r="A282" t="s">
        <v>2844</v>
      </c>
      <c r="B282" t="s">
        <v>2845</v>
      </c>
    </row>
    <row r="283" spans="1:2" x14ac:dyDescent="0.25">
      <c r="A283" t="s">
        <v>2846</v>
      </c>
      <c r="B283" t="s">
        <v>2847</v>
      </c>
    </row>
    <row r="284" spans="1:2" x14ac:dyDescent="0.25">
      <c r="A284" t="s">
        <v>683</v>
      </c>
      <c r="B284" t="s">
        <v>251</v>
      </c>
    </row>
    <row r="285" spans="1:2" x14ac:dyDescent="0.25">
      <c r="A285" t="s">
        <v>233</v>
      </c>
      <c r="B285" t="s">
        <v>234</v>
      </c>
    </row>
    <row r="286" spans="1:2" x14ac:dyDescent="0.25">
      <c r="A286" t="s">
        <v>2540</v>
      </c>
      <c r="B286" t="s">
        <v>2541</v>
      </c>
    </row>
    <row r="287" spans="1:2" x14ac:dyDescent="0.25">
      <c r="A287" t="s">
        <v>2223</v>
      </c>
      <c r="B287" t="s">
        <v>2223</v>
      </c>
    </row>
    <row r="288" spans="1:2" x14ac:dyDescent="0.25">
      <c r="A288" t="s">
        <v>675</v>
      </c>
      <c r="B288" t="s">
        <v>235</v>
      </c>
    </row>
    <row r="289" spans="1:2" x14ac:dyDescent="0.25">
      <c r="A289" t="s">
        <v>676</v>
      </c>
      <c r="B289" t="s">
        <v>236</v>
      </c>
    </row>
    <row r="290" spans="1:2" x14ac:dyDescent="0.25">
      <c r="A290" t="s">
        <v>677</v>
      </c>
      <c r="B290" t="s">
        <v>237</v>
      </c>
    </row>
    <row r="291" spans="1:2" x14ac:dyDescent="0.25">
      <c r="A291" t="s">
        <v>238</v>
      </c>
      <c r="B291" t="s">
        <v>238</v>
      </c>
    </row>
    <row r="292" spans="1:2" x14ac:dyDescent="0.25">
      <c r="A292" t="s">
        <v>239</v>
      </c>
      <c r="B292" t="s">
        <v>240</v>
      </c>
    </row>
    <row r="293" spans="1:2" x14ac:dyDescent="0.25">
      <c r="A293" t="s">
        <v>678</v>
      </c>
      <c r="B293" t="s">
        <v>241</v>
      </c>
    </row>
    <row r="294" spans="1:2" x14ac:dyDescent="0.25">
      <c r="A294" t="s">
        <v>2848</v>
      </c>
      <c r="B294" t="s">
        <v>2849</v>
      </c>
    </row>
    <row r="295" spans="1:2" x14ac:dyDescent="0.25">
      <c r="A295" t="s">
        <v>679</v>
      </c>
      <c r="B295" t="s">
        <v>242</v>
      </c>
    </row>
    <row r="296" spans="1:2" x14ac:dyDescent="0.25">
      <c r="A296" t="s">
        <v>680</v>
      </c>
      <c r="B296" t="s">
        <v>243</v>
      </c>
    </row>
    <row r="297" spans="1:2" x14ac:dyDescent="0.25">
      <c r="A297" t="s">
        <v>2850</v>
      </c>
      <c r="B297" t="s">
        <v>2851</v>
      </c>
    </row>
    <row r="298" spans="1:2" x14ac:dyDescent="0.25">
      <c r="A298" t="s">
        <v>854</v>
      </c>
      <c r="B298" t="s">
        <v>2852</v>
      </c>
    </row>
    <row r="299" spans="1:2" x14ac:dyDescent="0.25">
      <c r="A299" t="s">
        <v>244</v>
      </c>
      <c r="B299" t="s">
        <v>245</v>
      </c>
    </row>
    <row r="300" spans="1:2" x14ac:dyDescent="0.25">
      <c r="A300" t="s">
        <v>2545</v>
      </c>
      <c r="B300" t="s">
        <v>2546</v>
      </c>
    </row>
    <row r="301" spans="1:2" x14ac:dyDescent="0.25">
      <c r="A301" t="s">
        <v>2542</v>
      </c>
      <c r="B301" t="s">
        <v>2543</v>
      </c>
    </row>
    <row r="302" spans="1:2" x14ac:dyDescent="0.25">
      <c r="A302" t="s">
        <v>1609</v>
      </c>
      <c r="B302" t="s">
        <v>1610</v>
      </c>
    </row>
    <row r="303" spans="1:2" x14ac:dyDescent="0.25">
      <c r="A303" t="s">
        <v>2134</v>
      </c>
      <c r="B303" t="s">
        <v>2135</v>
      </c>
    </row>
    <row r="304" spans="1:2" x14ac:dyDescent="0.25">
      <c r="A304" t="s">
        <v>2853</v>
      </c>
      <c r="B304" t="s">
        <v>2854</v>
      </c>
    </row>
    <row r="305" spans="1:2" x14ac:dyDescent="0.25">
      <c r="A305" t="s">
        <v>246</v>
      </c>
      <c r="B305" t="s">
        <v>247</v>
      </c>
    </row>
    <row r="306" spans="1:2" x14ac:dyDescent="0.25">
      <c r="A306" t="s">
        <v>681</v>
      </c>
      <c r="B306" t="s">
        <v>248</v>
      </c>
    </row>
    <row r="307" spans="1:2" x14ac:dyDescent="0.25">
      <c r="A307" t="s">
        <v>2017</v>
      </c>
      <c r="B307" t="s">
        <v>2018</v>
      </c>
    </row>
    <row r="308" spans="1:2" x14ac:dyDescent="0.25">
      <c r="A308" t="s">
        <v>3204</v>
      </c>
      <c r="B308" t="s">
        <v>3205</v>
      </c>
    </row>
    <row r="309" spans="1:2" x14ac:dyDescent="0.25">
      <c r="A309" t="s">
        <v>2451</v>
      </c>
      <c r="B309" t="s">
        <v>2544</v>
      </c>
    </row>
    <row r="310" spans="1:2" x14ac:dyDescent="0.25">
      <c r="A310" t="s">
        <v>2855</v>
      </c>
      <c r="B310" t="s">
        <v>2856</v>
      </c>
    </row>
    <row r="311" spans="1:2" x14ac:dyDescent="0.25">
      <c r="A311" t="s">
        <v>2452</v>
      </c>
      <c r="B311" t="s">
        <v>2453</v>
      </c>
    </row>
    <row r="312" spans="1:2" x14ac:dyDescent="0.25">
      <c r="A312" t="s">
        <v>3206</v>
      </c>
      <c r="B312" t="s">
        <v>3207</v>
      </c>
    </row>
    <row r="313" spans="1:2" x14ac:dyDescent="0.25">
      <c r="A313" t="s">
        <v>682</v>
      </c>
      <c r="B313" t="s">
        <v>249</v>
      </c>
    </row>
    <row r="314" spans="1:2" x14ac:dyDescent="0.25">
      <c r="A314" t="s">
        <v>250</v>
      </c>
      <c r="B314" t="s">
        <v>250</v>
      </c>
    </row>
    <row r="315" spans="1:2" x14ac:dyDescent="0.25">
      <c r="A315" t="s">
        <v>252</v>
      </c>
      <c r="B315" t="s">
        <v>252</v>
      </c>
    </row>
    <row r="316" spans="1:2" x14ac:dyDescent="0.25">
      <c r="A316" t="s">
        <v>2857</v>
      </c>
      <c r="B316" t="s">
        <v>2858</v>
      </c>
    </row>
    <row r="317" spans="1:2" x14ac:dyDescent="0.25">
      <c r="A317" t="s">
        <v>253</v>
      </c>
      <c r="B317" t="s">
        <v>254</v>
      </c>
    </row>
    <row r="318" spans="1:2" x14ac:dyDescent="0.25">
      <c r="A318" t="s">
        <v>255</v>
      </c>
      <c r="B318" t="s">
        <v>255</v>
      </c>
    </row>
    <row r="319" spans="1:2" x14ac:dyDescent="0.25">
      <c r="A319" t="s">
        <v>2859</v>
      </c>
      <c r="B319" t="s">
        <v>2859</v>
      </c>
    </row>
    <row r="320" spans="1:2" x14ac:dyDescent="0.25">
      <c r="A320" t="s">
        <v>2860</v>
      </c>
      <c r="B320" t="s">
        <v>2861</v>
      </c>
    </row>
    <row r="321" spans="1:2" x14ac:dyDescent="0.25">
      <c r="A321" t="s">
        <v>186</v>
      </c>
      <c r="B321" t="s">
        <v>2862</v>
      </c>
    </row>
    <row r="322" spans="1:2" x14ac:dyDescent="0.25">
      <c r="A322" t="s">
        <v>2863</v>
      </c>
      <c r="B322" t="s">
        <v>2863</v>
      </c>
    </row>
    <row r="323" spans="1:2" x14ac:dyDescent="0.25">
      <c r="A323" t="s">
        <v>256</v>
      </c>
      <c r="B323" t="s">
        <v>257</v>
      </c>
    </row>
    <row r="324" spans="1:2" x14ac:dyDescent="0.25">
      <c r="A324" t="s">
        <v>1984</v>
      </c>
      <c r="B324" t="s">
        <v>1985</v>
      </c>
    </row>
    <row r="325" spans="1:2" x14ac:dyDescent="0.25">
      <c r="A325" t="s">
        <v>258</v>
      </c>
      <c r="B325" t="s">
        <v>258</v>
      </c>
    </row>
    <row r="326" spans="1:2" x14ac:dyDescent="0.25">
      <c r="A326" t="s">
        <v>280</v>
      </c>
      <c r="B326" t="s">
        <v>281</v>
      </c>
    </row>
    <row r="327" spans="1:2" x14ac:dyDescent="0.25">
      <c r="A327" t="s">
        <v>684</v>
      </c>
      <c r="B327" t="s">
        <v>259</v>
      </c>
    </row>
    <row r="328" spans="1:2" x14ac:dyDescent="0.25">
      <c r="A328" t="s">
        <v>260</v>
      </c>
      <c r="B328" t="s">
        <v>1870</v>
      </c>
    </row>
    <row r="329" spans="1:2" x14ac:dyDescent="0.25">
      <c r="A329" t="s">
        <v>619</v>
      </c>
      <c r="B329" t="s">
        <v>737</v>
      </c>
    </row>
    <row r="330" spans="1:2" x14ac:dyDescent="0.25">
      <c r="A330" t="s">
        <v>261</v>
      </c>
      <c r="B330" t="s">
        <v>262</v>
      </c>
    </row>
    <row r="331" spans="1:2" x14ac:dyDescent="0.25">
      <c r="A331" t="s">
        <v>685</v>
      </c>
      <c r="B331" t="s">
        <v>263</v>
      </c>
    </row>
    <row r="332" spans="1:2" x14ac:dyDescent="0.25">
      <c r="A332" t="s">
        <v>2547</v>
      </c>
      <c r="B332" t="s">
        <v>2548</v>
      </c>
    </row>
    <row r="333" spans="1:2" x14ac:dyDescent="0.25">
      <c r="A333" t="s">
        <v>2393</v>
      </c>
      <c r="B333" t="s">
        <v>2394</v>
      </c>
    </row>
    <row r="334" spans="1:2" x14ac:dyDescent="0.25">
      <c r="A334" t="s">
        <v>272</v>
      </c>
      <c r="B334" t="s">
        <v>273</v>
      </c>
    </row>
    <row r="335" spans="1:2" x14ac:dyDescent="0.25">
      <c r="A335" t="s">
        <v>268</v>
      </c>
      <c r="B335" t="s">
        <v>268</v>
      </c>
    </row>
    <row r="336" spans="1:2" x14ac:dyDescent="0.25">
      <c r="A336" t="s">
        <v>2551</v>
      </c>
      <c r="B336" t="s">
        <v>2552</v>
      </c>
    </row>
    <row r="337" spans="1:2" x14ac:dyDescent="0.25">
      <c r="A337" t="s">
        <v>264</v>
      </c>
      <c r="B337" t="s">
        <v>265</v>
      </c>
    </row>
    <row r="338" spans="1:2" x14ac:dyDescent="0.25">
      <c r="A338" t="s">
        <v>3208</v>
      </c>
      <c r="B338" t="s">
        <v>3209</v>
      </c>
    </row>
    <row r="339" spans="1:2" x14ac:dyDescent="0.25">
      <c r="A339" t="s">
        <v>2060</v>
      </c>
      <c r="B339" t="s">
        <v>2061</v>
      </c>
    </row>
    <row r="340" spans="1:2" x14ac:dyDescent="0.25">
      <c r="A340" t="s">
        <v>2553</v>
      </c>
      <c r="B340" t="s">
        <v>2554</v>
      </c>
    </row>
    <row r="341" spans="1:2" x14ac:dyDescent="0.25">
      <c r="A341" t="s">
        <v>2549</v>
      </c>
      <c r="B341" t="s">
        <v>2550</v>
      </c>
    </row>
    <row r="342" spans="1:2" x14ac:dyDescent="0.25">
      <c r="A342" t="s">
        <v>2395</v>
      </c>
      <c r="B342" t="s">
        <v>2396</v>
      </c>
    </row>
    <row r="343" spans="1:2" x14ac:dyDescent="0.25">
      <c r="A343" t="s">
        <v>269</v>
      </c>
      <c r="B343" t="s">
        <v>270</v>
      </c>
    </row>
    <row r="344" spans="1:2" x14ac:dyDescent="0.25">
      <c r="A344" t="s">
        <v>266</v>
      </c>
      <c r="B344" t="s">
        <v>267</v>
      </c>
    </row>
    <row r="345" spans="1:2" x14ac:dyDescent="0.25">
      <c r="A345" t="s">
        <v>271</v>
      </c>
      <c r="B345" t="s">
        <v>271</v>
      </c>
    </row>
    <row r="346" spans="1:2" x14ac:dyDescent="0.25">
      <c r="A346" t="s">
        <v>274</v>
      </c>
      <c r="B346" t="s">
        <v>1871</v>
      </c>
    </row>
    <row r="347" spans="1:2" x14ac:dyDescent="0.25">
      <c r="A347" t="s">
        <v>275</v>
      </c>
      <c r="B347" t="s">
        <v>275</v>
      </c>
    </row>
    <row r="348" spans="1:2" x14ac:dyDescent="0.25">
      <c r="A348" t="s">
        <v>688</v>
      </c>
      <c r="B348" t="s">
        <v>283</v>
      </c>
    </row>
    <row r="349" spans="1:2" x14ac:dyDescent="0.25">
      <c r="A349" t="s">
        <v>2456</v>
      </c>
      <c r="B349" t="s">
        <v>2457</v>
      </c>
    </row>
    <row r="350" spans="1:2" x14ac:dyDescent="0.25">
      <c r="A350" t="s">
        <v>276</v>
      </c>
      <c r="B350" t="s">
        <v>277</v>
      </c>
    </row>
    <row r="351" spans="1:2" x14ac:dyDescent="0.25">
      <c r="A351" t="s">
        <v>686</v>
      </c>
      <c r="B351" t="s">
        <v>278</v>
      </c>
    </row>
    <row r="352" spans="1:2" x14ac:dyDescent="0.25">
      <c r="A352" t="s">
        <v>687</v>
      </c>
      <c r="B352" t="s">
        <v>279</v>
      </c>
    </row>
    <row r="353" spans="1:2" x14ac:dyDescent="0.25">
      <c r="A353" t="s">
        <v>2454</v>
      </c>
      <c r="B353" t="s">
        <v>2455</v>
      </c>
    </row>
    <row r="354" spans="1:2" x14ac:dyDescent="0.25">
      <c r="A354" t="s">
        <v>282</v>
      </c>
      <c r="B354" t="s">
        <v>2555</v>
      </c>
    </row>
    <row r="355" spans="1:2" x14ac:dyDescent="0.25">
      <c r="A355" t="s">
        <v>2864</v>
      </c>
      <c r="B355" t="s">
        <v>2865</v>
      </c>
    </row>
    <row r="356" spans="1:2" x14ac:dyDescent="0.25">
      <c r="A356" t="s">
        <v>284</v>
      </c>
      <c r="B356" t="s">
        <v>284</v>
      </c>
    </row>
    <row r="357" spans="1:2" x14ac:dyDescent="0.25">
      <c r="A357" t="s">
        <v>285</v>
      </c>
      <c r="B357" t="s">
        <v>286</v>
      </c>
    </row>
    <row r="358" spans="1:2" x14ac:dyDescent="0.25">
      <c r="A358" t="s">
        <v>287</v>
      </c>
      <c r="B358" t="s">
        <v>1872</v>
      </c>
    </row>
    <row r="359" spans="1:2" x14ac:dyDescent="0.25">
      <c r="A359" t="s">
        <v>288</v>
      </c>
      <c r="B359" t="s">
        <v>289</v>
      </c>
    </row>
    <row r="360" spans="1:2" x14ac:dyDescent="0.25">
      <c r="A360" t="s">
        <v>1945</v>
      </c>
      <c r="B360" t="s">
        <v>1946</v>
      </c>
    </row>
    <row r="361" spans="1:2" x14ac:dyDescent="0.25">
      <c r="A361" t="s">
        <v>2397</v>
      </c>
      <c r="B361" t="s">
        <v>2398</v>
      </c>
    </row>
    <row r="362" spans="1:2" x14ac:dyDescent="0.25">
      <c r="A362" t="s">
        <v>2866</v>
      </c>
      <c r="B362" t="s">
        <v>2867</v>
      </c>
    </row>
    <row r="363" spans="1:2" x14ac:dyDescent="0.25">
      <c r="A363" t="s">
        <v>2868</v>
      </c>
      <c r="B363" t="s">
        <v>2869</v>
      </c>
    </row>
    <row r="364" spans="1:2" x14ac:dyDescent="0.25">
      <c r="A364" t="s">
        <v>16</v>
      </c>
      <c r="B364" t="s">
        <v>290</v>
      </c>
    </row>
    <row r="365" spans="1:2" x14ac:dyDescent="0.25">
      <c r="A365" t="s">
        <v>689</v>
      </c>
      <c r="B365" t="s">
        <v>291</v>
      </c>
    </row>
    <row r="366" spans="1:2" x14ac:dyDescent="0.25">
      <c r="A366" t="s">
        <v>292</v>
      </c>
      <c r="B366" t="s">
        <v>293</v>
      </c>
    </row>
    <row r="367" spans="1:2" x14ac:dyDescent="0.25">
      <c r="A367" t="s">
        <v>2556</v>
      </c>
      <c r="B367" t="s">
        <v>2458</v>
      </c>
    </row>
    <row r="368" spans="1:2" x14ac:dyDescent="0.25">
      <c r="A368" t="s">
        <v>2870</v>
      </c>
      <c r="B368" t="s">
        <v>2871</v>
      </c>
    </row>
    <row r="369" spans="1:2" x14ac:dyDescent="0.25">
      <c r="A369" t="s">
        <v>294</v>
      </c>
      <c r="B369" t="s">
        <v>2224</v>
      </c>
    </row>
    <row r="370" spans="1:2" x14ac:dyDescent="0.25">
      <c r="A370" t="s">
        <v>2557</v>
      </c>
      <c r="B370" t="s">
        <v>2558</v>
      </c>
    </row>
    <row r="371" spans="1:2" x14ac:dyDescent="0.25">
      <c r="A371" t="s">
        <v>295</v>
      </c>
      <c r="B371" t="s">
        <v>1873</v>
      </c>
    </row>
    <row r="372" spans="1:2" x14ac:dyDescent="0.25">
      <c r="A372" t="s">
        <v>3210</v>
      </c>
      <c r="B372" t="s">
        <v>3211</v>
      </c>
    </row>
    <row r="373" spans="1:2" x14ac:dyDescent="0.25">
      <c r="A373" t="s">
        <v>296</v>
      </c>
      <c r="B373" t="s">
        <v>297</v>
      </c>
    </row>
    <row r="374" spans="1:2" x14ac:dyDescent="0.25">
      <c r="A374" t="s">
        <v>1947</v>
      </c>
      <c r="B374" t="s">
        <v>1948</v>
      </c>
    </row>
    <row r="375" spans="1:2" x14ac:dyDescent="0.25">
      <c r="A375" t="s">
        <v>298</v>
      </c>
      <c r="B375" t="s">
        <v>298</v>
      </c>
    </row>
    <row r="376" spans="1:2" x14ac:dyDescent="0.25">
      <c r="A376" t="s">
        <v>299</v>
      </c>
      <c r="B376" t="s">
        <v>300</v>
      </c>
    </row>
    <row r="377" spans="1:2" x14ac:dyDescent="0.25">
      <c r="A377" t="s">
        <v>301</v>
      </c>
      <c r="B377" t="s">
        <v>302</v>
      </c>
    </row>
    <row r="378" spans="1:2" x14ac:dyDescent="0.25">
      <c r="A378" t="s">
        <v>690</v>
      </c>
      <c r="B378" t="s">
        <v>691</v>
      </c>
    </row>
    <row r="379" spans="1:2" x14ac:dyDescent="0.25">
      <c r="A379" t="s">
        <v>692</v>
      </c>
      <c r="B379" t="s">
        <v>303</v>
      </c>
    </row>
    <row r="380" spans="1:2" x14ac:dyDescent="0.25">
      <c r="A380" t="s">
        <v>2559</v>
      </c>
      <c r="B380" t="s">
        <v>2560</v>
      </c>
    </row>
    <row r="381" spans="1:2" x14ac:dyDescent="0.25">
      <c r="A381" t="s">
        <v>2459</v>
      </c>
      <c r="B381" t="s">
        <v>2460</v>
      </c>
    </row>
    <row r="382" spans="1:2" x14ac:dyDescent="0.25">
      <c r="A382" t="s">
        <v>2872</v>
      </c>
      <c r="B382" t="s">
        <v>2873</v>
      </c>
    </row>
    <row r="383" spans="1:2" x14ac:dyDescent="0.25">
      <c r="A383" t="s">
        <v>2561</v>
      </c>
      <c r="B383" t="s">
        <v>2562</v>
      </c>
    </row>
    <row r="384" spans="1:2" x14ac:dyDescent="0.25">
      <c r="A384" t="s">
        <v>2874</v>
      </c>
      <c r="B384" t="s">
        <v>2875</v>
      </c>
    </row>
    <row r="385" spans="1:2" x14ac:dyDescent="0.25">
      <c r="A385" t="s">
        <v>2876</v>
      </c>
      <c r="B385" t="s">
        <v>2877</v>
      </c>
    </row>
    <row r="386" spans="1:2" x14ac:dyDescent="0.25">
      <c r="A386" t="s">
        <v>693</v>
      </c>
      <c r="B386" t="s">
        <v>304</v>
      </c>
    </row>
    <row r="387" spans="1:2" x14ac:dyDescent="0.25">
      <c r="A387" t="s">
        <v>2563</v>
      </c>
      <c r="B387" t="s">
        <v>2564</v>
      </c>
    </row>
    <row r="388" spans="1:2" x14ac:dyDescent="0.25">
      <c r="A388" t="s">
        <v>305</v>
      </c>
      <c r="B388" t="s">
        <v>305</v>
      </c>
    </row>
    <row r="389" spans="1:2" x14ac:dyDescent="0.25">
      <c r="A389" t="s">
        <v>2878</v>
      </c>
      <c r="B389" t="s">
        <v>2879</v>
      </c>
    </row>
    <row r="390" spans="1:2" x14ac:dyDescent="0.25">
      <c r="A390" t="s">
        <v>2565</v>
      </c>
      <c r="B390" t="s">
        <v>2566</v>
      </c>
    </row>
    <row r="391" spans="1:2" x14ac:dyDescent="0.25">
      <c r="A391" t="s">
        <v>306</v>
      </c>
      <c r="B391" t="s">
        <v>307</v>
      </c>
    </row>
    <row r="392" spans="1:2" x14ac:dyDescent="0.25">
      <c r="A392" t="s">
        <v>2880</v>
      </c>
      <c r="B392" t="s">
        <v>2881</v>
      </c>
    </row>
    <row r="393" spans="1:2" x14ac:dyDescent="0.25">
      <c r="A393" t="s">
        <v>2399</v>
      </c>
      <c r="B393" t="s">
        <v>2400</v>
      </c>
    </row>
    <row r="394" spans="1:2" x14ac:dyDescent="0.25">
      <c r="A394" t="s">
        <v>2882</v>
      </c>
      <c r="B394" t="s">
        <v>2883</v>
      </c>
    </row>
    <row r="395" spans="1:2" x14ac:dyDescent="0.25">
      <c r="A395" t="s">
        <v>3212</v>
      </c>
      <c r="B395" t="s">
        <v>3212</v>
      </c>
    </row>
    <row r="396" spans="1:2" x14ac:dyDescent="0.25">
      <c r="A396" t="s">
        <v>2062</v>
      </c>
      <c r="B396" t="s">
        <v>2063</v>
      </c>
    </row>
    <row r="397" spans="1:2" x14ac:dyDescent="0.25">
      <c r="A397" t="s">
        <v>308</v>
      </c>
      <c r="B397" t="s">
        <v>309</v>
      </c>
    </row>
    <row r="398" spans="1:2" x14ac:dyDescent="0.25">
      <c r="A398" t="s">
        <v>310</v>
      </c>
      <c r="B398" t="s">
        <v>310</v>
      </c>
    </row>
    <row r="399" spans="1:2" x14ac:dyDescent="0.25">
      <c r="A399" t="s">
        <v>2884</v>
      </c>
      <c r="B399" t="s">
        <v>2885</v>
      </c>
    </row>
    <row r="400" spans="1:2" x14ac:dyDescent="0.25">
      <c r="A400" t="s">
        <v>311</v>
      </c>
      <c r="B400" t="s">
        <v>312</v>
      </c>
    </row>
    <row r="401" spans="1:2" x14ac:dyDescent="0.25">
      <c r="A401" t="s">
        <v>3122</v>
      </c>
      <c r="B401" t="s">
        <v>3123</v>
      </c>
    </row>
    <row r="402" spans="1:2" x14ac:dyDescent="0.25">
      <c r="A402" t="s">
        <v>1611</v>
      </c>
      <c r="B402" t="s">
        <v>1612</v>
      </c>
    </row>
    <row r="403" spans="1:2" x14ac:dyDescent="0.25">
      <c r="A403" t="s">
        <v>3124</v>
      </c>
      <c r="B403" t="s">
        <v>3125</v>
      </c>
    </row>
    <row r="404" spans="1:2" x14ac:dyDescent="0.25">
      <c r="A404" t="s">
        <v>2461</v>
      </c>
      <c r="B404" t="s">
        <v>2462</v>
      </c>
    </row>
    <row r="405" spans="1:2" x14ac:dyDescent="0.25">
      <c r="A405" t="s">
        <v>2886</v>
      </c>
      <c r="B405" t="s">
        <v>2887</v>
      </c>
    </row>
    <row r="406" spans="1:2" x14ac:dyDescent="0.25">
      <c r="A406" t="s">
        <v>2888</v>
      </c>
      <c r="B406" t="s">
        <v>2889</v>
      </c>
    </row>
    <row r="407" spans="1:2" x14ac:dyDescent="0.25">
      <c r="A407" t="s">
        <v>313</v>
      </c>
      <c r="B407" t="s">
        <v>314</v>
      </c>
    </row>
    <row r="408" spans="1:2" x14ac:dyDescent="0.25">
      <c r="A408" t="s">
        <v>3213</v>
      </c>
      <c r="B408" t="s">
        <v>3214</v>
      </c>
    </row>
    <row r="409" spans="1:2" x14ac:dyDescent="0.25">
      <c r="A409" t="s">
        <v>694</v>
      </c>
      <c r="B409" t="s">
        <v>315</v>
      </c>
    </row>
    <row r="410" spans="1:2" x14ac:dyDescent="0.25">
      <c r="A410" t="s">
        <v>695</v>
      </c>
      <c r="B410" t="s">
        <v>316</v>
      </c>
    </row>
    <row r="411" spans="1:2" x14ac:dyDescent="0.25">
      <c r="A411" t="s">
        <v>696</v>
      </c>
      <c r="B411" t="s">
        <v>317</v>
      </c>
    </row>
    <row r="412" spans="1:2" x14ac:dyDescent="0.25">
      <c r="A412" t="s">
        <v>2136</v>
      </c>
      <c r="B412" t="s">
        <v>2137</v>
      </c>
    </row>
    <row r="413" spans="1:2" x14ac:dyDescent="0.25">
      <c r="A413" t="s">
        <v>318</v>
      </c>
      <c r="B413" t="s">
        <v>319</v>
      </c>
    </row>
    <row r="414" spans="1:2" x14ac:dyDescent="0.25">
      <c r="A414" t="s">
        <v>2303</v>
      </c>
      <c r="B414" t="s">
        <v>2304</v>
      </c>
    </row>
    <row r="415" spans="1:2" x14ac:dyDescent="0.25">
      <c r="A415" t="s">
        <v>320</v>
      </c>
      <c r="B415" t="s">
        <v>321</v>
      </c>
    </row>
    <row r="416" spans="1:2" x14ac:dyDescent="0.25">
      <c r="A416" t="s">
        <v>2569</v>
      </c>
      <c r="B416" t="s">
        <v>2570</v>
      </c>
    </row>
    <row r="417" spans="1:2" x14ac:dyDescent="0.25">
      <c r="A417" t="s">
        <v>2463</v>
      </c>
      <c r="B417" t="s">
        <v>2464</v>
      </c>
    </row>
    <row r="418" spans="1:2" x14ac:dyDescent="0.25">
      <c r="A418" t="s">
        <v>697</v>
      </c>
      <c r="B418" t="s">
        <v>322</v>
      </c>
    </row>
    <row r="419" spans="1:2" x14ac:dyDescent="0.25">
      <c r="A419" t="s">
        <v>2567</v>
      </c>
      <c r="B419" t="s">
        <v>2568</v>
      </c>
    </row>
    <row r="420" spans="1:2" x14ac:dyDescent="0.25">
      <c r="A420" t="s">
        <v>2890</v>
      </c>
      <c r="B420" t="s">
        <v>2891</v>
      </c>
    </row>
    <row r="421" spans="1:2" x14ac:dyDescent="0.25">
      <c r="A421" t="s">
        <v>2401</v>
      </c>
      <c r="B421" t="s">
        <v>2402</v>
      </c>
    </row>
    <row r="422" spans="1:2" x14ac:dyDescent="0.25">
      <c r="A422" t="s">
        <v>2403</v>
      </c>
      <c r="B422" t="s">
        <v>2404</v>
      </c>
    </row>
    <row r="423" spans="1:2" x14ac:dyDescent="0.25">
      <c r="A423" t="s">
        <v>698</v>
      </c>
      <c r="B423" t="s">
        <v>323</v>
      </c>
    </row>
    <row r="424" spans="1:2" x14ac:dyDescent="0.25">
      <c r="A424" t="s">
        <v>699</v>
      </c>
      <c r="B424" t="s">
        <v>329</v>
      </c>
    </row>
    <row r="425" spans="1:2" x14ac:dyDescent="0.25">
      <c r="A425" t="s">
        <v>2019</v>
      </c>
      <c r="B425" t="s">
        <v>2020</v>
      </c>
    </row>
    <row r="426" spans="1:2" x14ac:dyDescent="0.25">
      <c r="A426" t="s">
        <v>324</v>
      </c>
      <c r="B426" t="s">
        <v>324</v>
      </c>
    </row>
    <row r="427" spans="1:2" x14ac:dyDescent="0.25">
      <c r="A427" t="s">
        <v>2253</v>
      </c>
      <c r="B427" t="s">
        <v>2254</v>
      </c>
    </row>
    <row r="428" spans="1:2" x14ac:dyDescent="0.25">
      <c r="A428" t="s">
        <v>2892</v>
      </c>
      <c r="B428" t="s">
        <v>2893</v>
      </c>
    </row>
    <row r="429" spans="1:2" x14ac:dyDescent="0.25">
      <c r="A429" t="s">
        <v>2571</v>
      </c>
      <c r="B429" t="s">
        <v>2572</v>
      </c>
    </row>
    <row r="430" spans="1:2" x14ac:dyDescent="0.25">
      <c r="A430" t="s">
        <v>325</v>
      </c>
      <c r="B430" t="s">
        <v>325</v>
      </c>
    </row>
    <row r="431" spans="1:2" x14ac:dyDescent="0.25">
      <c r="A431" t="s">
        <v>2405</v>
      </c>
      <c r="B431" t="s">
        <v>2406</v>
      </c>
    </row>
    <row r="432" spans="1:2" x14ac:dyDescent="0.25">
      <c r="A432" t="s">
        <v>326</v>
      </c>
      <c r="B432" t="s">
        <v>326</v>
      </c>
    </row>
    <row r="433" spans="1:2" x14ac:dyDescent="0.25">
      <c r="A433" t="s">
        <v>327</v>
      </c>
      <c r="B433" t="s">
        <v>328</v>
      </c>
    </row>
    <row r="434" spans="1:2" x14ac:dyDescent="0.25">
      <c r="A434" t="s">
        <v>2894</v>
      </c>
      <c r="B434" t="s">
        <v>2895</v>
      </c>
    </row>
    <row r="435" spans="1:2" x14ac:dyDescent="0.25">
      <c r="A435" t="s">
        <v>700</v>
      </c>
      <c r="B435" t="s">
        <v>332</v>
      </c>
    </row>
    <row r="436" spans="1:2" x14ac:dyDescent="0.25">
      <c r="A436" t="s">
        <v>2896</v>
      </c>
      <c r="B436" t="s">
        <v>2897</v>
      </c>
    </row>
    <row r="437" spans="1:2" x14ac:dyDescent="0.25">
      <c r="A437" t="s">
        <v>330</v>
      </c>
      <c r="B437" t="s">
        <v>331</v>
      </c>
    </row>
    <row r="438" spans="1:2" x14ac:dyDescent="0.25">
      <c r="A438" t="s">
        <v>333</v>
      </c>
      <c r="B438" t="s">
        <v>1874</v>
      </c>
    </row>
    <row r="439" spans="1:2" x14ac:dyDescent="0.25">
      <c r="A439" t="s">
        <v>608</v>
      </c>
      <c r="B439" t="s">
        <v>641</v>
      </c>
    </row>
    <row r="440" spans="1:2" x14ac:dyDescent="0.25">
      <c r="A440" t="s">
        <v>2138</v>
      </c>
      <c r="B440" t="s">
        <v>2139</v>
      </c>
    </row>
    <row r="441" spans="1:2" x14ac:dyDescent="0.25">
      <c r="A441" t="s">
        <v>3215</v>
      </c>
      <c r="B441" t="s">
        <v>3216</v>
      </c>
    </row>
    <row r="442" spans="1:2" x14ac:dyDescent="0.25">
      <c r="A442" t="s">
        <v>2573</v>
      </c>
      <c r="B442" t="s">
        <v>2573</v>
      </c>
    </row>
    <row r="443" spans="1:2" x14ac:dyDescent="0.25">
      <c r="A443" t="s">
        <v>334</v>
      </c>
      <c r="B443" t="s">
        <v>334</v>
      </c>
    </row>
    <row r="444" spans="1:2" x14ac:dyDescent="0.25">
      <c r="A444" t="s">
        <v>2021</v>
      </c>
      <c r="B444" t="s">
        <v>2022</v>
      </c>
    </row>
    <row r="445" spans="1:2" x14ac:dyDescent="0.25">
      <c r="A445" t="s">
        <v>2574</v>
      </c>
      <c r="B445" t="s">
        <v>2574</v>
      </c>
    </row>
    <row r="446" spans="1:2" x14ac:dyDescent="0.25">
      <c r="A446" t="s">
        <v>2575</v>
      </c>
      <c r="B446" t="s">
        <v>2576</v>
      </c>
    </row>
    <row r="447" spans="1:2" x14ac:dyDescent="0.25">
      <c r="A447" t="s">
        <v>335</v>
      </c>
      <c r="B447" t="s">
        <v>336</v>
      </c>
    </row>
    <row r="448" spans="1:2" x14ac:dyDescent="0.25">
      <c r="A448" t="s">
        <v>2577</v>
      </c>
      <c r="B448" t="s">
        <v>2578</v>
      </c>
    </row>
    <row r="449" spans="1:2" x14ac:dyDescent="0.25">
      <c r="A449" t="s">
        <v>2579</v>
      </c>
      <c r="B449" t="s">
        <v>2579</v>
      </c>
    </row>
    <row r="450" spans="1:2" x14ac:dyDescent="0.25">
      <c r="A450" t="s">
        <v>2407</v>
      </c>
      <c r="B450" t="s">
        <v>2408</v>
      </c>
    </row>
    <row r="451" spans="1:2" x14ac:dyDescent="0.25">
      <c r="A451" t="s">
        <v>337</v>
      </c>
      <c r="B451" t="s">
        <v>338</v>
      </c>
    </row>
    <row r="452" spans="1:2" x14ac:dyDescent="0.25">
      <c r="A452" t="s">
        <v>2898</v>
      </c>
      <c r="B452" t="s">
        <v>2899</v>
      </c>
    </row>
    <row r="453" spans="1:2" x14ac:dyDescent="0.25">
      <c r="A453" t="s">
        <v>2900</v>
      </c>
      <c r="B453" t="s">
        <v>2901</v>
      </c>
    </row>
    <row r="454" spans="1:2" x14ac:dyDescent="0.25">
      <c r="A454" t="s">
        <v>2902</v>
      </c>
      <c r="B454" t="s">
        <v>2903</v>
      </c>
    </row>
    <row r="455" spans="1:2" x14ac:dyDescent="0.25">
      <c r="A455" t="s">
        <v>339</v>
      </c>
      <c r="B455" t="s">
        <v>339</v>
      </c>
    </row>
    <row r="456" spans="1:2" x14ac:dyDescent="0.25">
      <c r="A456" t="s">
        <v>340</v>
      </c>
      <c r="B456" t="s">
        <v>340</v>
      </c>
    </row>
    <row r="457" spans="1:2" x14ac:dyDescent="0.25">
      <c r="A457" t="s">
        <v>341</v>
      </c>
      <c r="B457" t="s">
        <v>342</v>
      </c>
    </row>
    <row r="458" spans="1:2" x14ac:dyDescent="0.25">
      <c r="A458" t="s">
        <v>343</v>
      </c>
      <c r="B458" t="s">
        <v>344</v>
      </c>
    </row>
    <row r="459" spans="1:2" x14ac:dyDescent="0.25">
      <c r="A459" t="s">
        <v>2612</v>
      </c>
      <c r="B459" t="s">
        <v>2613</v>
      </c>
    </row>
    <row r="460" spans="1:2" x14ac:dyDescent="0.25">
      <c r="A460" t="s">
        <v>1949</v>
      </c>
      <c r="B460" t="s">
        <v>1950</v>
      </c>
    </row>
    <row r="461" spans="1:2" x14ac:dyDescent="0.25">
      <c r="A461" t="s">
        <v>345</v>
      </c>
      <c r="B461" t="s">
        <v>346</v>
      </c>
    </row>
    <row r="462" spans="1:2" x14ac:dyDescent="0.25">
      <c r="A462" t="s">
        <v>2904</v>
      </c>
      <c r="B462" t="s">
        <v>2905</v>
      </c>
    </row>
    <row r="463" spans="1:2" x14ac:dyDescent="0.25">
      <c r="A463" t="s">
        <v>2465</v>
      </c>
      <c r="B463" t="s">
        <v>2466</v>
      </c>
    </row>
    <row r="464" spans="1:2" x14ac:dyDescent="0.25">
      <c r="A464" t="s">
        <v>347</v>
      </c>
      <c r="B464" t="s">
        <v>347</v>
      </c>
    </row>
    <row r="465" spans="1:2" x14ac:dyDescent="0.25">
      <c r="A465" t="s">
        <v>348</v>
      </c>
      <c r="B465" t="s">
        <v>349</v>
      </c>
    </row>
    <row r="466" spans="1:2" x14ac:dyDescent="0.25">
      <c r="A466" t="s">
        <v>2906</v>
      </c>
      <c r="B466" t="s">
        <v>2907</v>
      </c>
    </row>
    <row r="467" spans="1:2" x14ac:dyDescent="0.25">
      <c r="A467" t="s">
        <v>629</v>
      </c>
      <c r="B467" t="s">
        <v>738</v>
      </c>
    </row>
    <row r="468" spans="1:2" x14ac:dyDescent="0.25">
      <c r="A468" t="s">
        <v>1877</v>
      </c>
      <c r="B468" t="s">
        <v>350</v>
      </c>
    </row>
    <row r="469" spans="1:2" x14ac:dyDescent="0.25">
      <c r="A469" t="s">
        <v>2908</v>
      </c>
      <c r="B469" t="s">
        <v>2909</v>
      </c>
    </row>
    <row r="470" spans="1:2" x14ac:dyDescent="0.25">
      <c r="A470" t="s">
        <v>351</v>
      </c>
      <c r="B470" t="s">
        <v>352</v>
      </c>
    </row>
    <row r="471" spans="1:2" x14ac:dyDescent="0.25">
      <c r="A471" t="s">
        <v>2467</v>
      </c>
      <c r="B471" t="s">
        <v>2468</v>
      </c>
    </row>
    <row r="472" spans="1:2" x14ac:dyDescent="0.25">
      <c r="A472" t="s">
        <v>2910</v>
      </c>
      <c r="B472" t="s">
        <v>2911</v>
      </c>
    </row>
    <row r="473" spans="1:2" x14ac:dyDescent="0.25">
      <c r="A473" t="s">
        <v>354</v>
      </c>
      <c r="B473" t="s">
        <v>355</v>
      </c>
    </row>
    <row r="474" spans="1:2" x14ac:dyDescent="0.25">
      <c r="A474" t="s">
        <v>356</v>
      </c>
      <c r="B474" t="s">
        <v>356</v>
      </c>
    </row>
    <row r="475" spans="1:2" x14ac:dyDescent="0.25">
      <c r="A475" t="s">
        <v>357</v>
      </c>
      <c r="B475" t="s">
        <v>358</v>
      </c>
    </row>
    <row r="476" spans="1:2" x14ac:dyDescent="0.25">
      <c r="A476" t="s">
        <v>702</v>
      </c>
      <c r="B476" t="s">
        <v>359</v>
      </c>
    </row>
    <row r="477" spans="1:2" x14ac:dyDescent="0.25">
      <c r="A477" t="s">
        <v>360</v>
      </c>
      <c r="B477" t="s">
        <v>360</v>
      </c>
    </row>
    <row r="478" spans="1:2" x14ac:dyDescent="0.25">
      <c r="A478" t="s">
        <v>2409</v>
      </c>
      <c r="B478" t="s">
        <v>2410</v>
      </c>
    </row>
    <row r="479" spans="1:2" x14ac:dyDescent="0.25">
      <c r="A479" t="s">
        <v>701</v>
      </c>
      <c r="B479" t="s">
        <v>353</v>
      </c>
    </row>
    <row r="480" spans="1:2" x14ac:dyDescent="0.25">
      <c r="A480" t="s">
        <v>2305</v>
      </c>
      <c r="B480" t="s">
        <v>2306</v>
      </c>
    </row>
    <row r="481" spans="1:2" x14ac:dyDescent="0.25">
      <c r="A481" t="s">
        <v>2912</v>
      </c>
      <c r="B481" t="s">
        <v>2913</v>
      </c>
    </row>
    <row r="482" spans="1:2" x14ac:dyDescent="0.25">
      <c r="A482" t="s">
        <v>2023</v>
      </c>
      <c r="B482" t="s">
        <v>2024</v>
      </c>
    </row>
    <row r="483" spans="1:2" x14ac:dyDescent="0.25">
      <c r="A483" t="s">
        <v>7</v>
      </c>
      <c r="B483" t="s">
        <v>361</v>
      </c>
    </row>
    <row r="484" spans="1:2" x14ac:dyDescent="0.25">
      <c r="A484" t="s">
        <v>2914</v>
      </c>
      <c r="B484" t="s">
        <v>2914</v>
      </c>
    </row>
    <row r="485" spans="1:2" x14ac:dyDescent="0.25">
      <c r="A485" t="s">
        <v>703</v>
      </c>
      <c r="B485" t="s">
        <v>362</v>
      </c>
    </row>
    <row r="486" spans="1:2" x14ac:dyDescent="0.25">
      <c r="A486" t="s">
        <v>363</v>
      </c>
      <c r="B486" t="s">
        <v>363</v>
      </c>
    </row>
    <row r="487" spans="1:2" x14ac:dyDescent="0.25">
      <c r="A487" t="s">
        <v>364</v>
      </c>
      <c r="B487" t="s">
        <v>365</v>
      </c>
    </row>
    <row r="488" spans="1:2" x14ac:dyDescent="0.25">
      <c r="A488" t="s">
        <v>3217</v>
      </c>
      <c r="B488" t="s">
        <v>3218</v>
      </c>
    </row>
    <row r="489" spans="1:2" x14ac:dyDescent="0.25">
      <c r="A489" t="s">
        <v>366</v>
      </c>
      <c r="B489" t="s">
        <v>367</v>
      </c>
    </row>
    <row r="490" spans="1:2" x14ac:dyDescent="0.25">
      <c r="A490" t="s">
        <v>2580</v>
      </c>
      <c r="B490" t="s">
        <v>2581</v>
      </c>
    </row>
    <row r="491" spans="1:2" x14ac:dyDescent="0.25">
      <c r="A491" t="s">
        <v>368</v>
      </c>
      <c r="B491" t="s">
        <v>369</v>
      </c>
    </row>
    <row r="492" spans="1:2" x14ac:dyDescent="0.25">
      <c r="A492" t="s">
        <v>2915</v>
      </c>
      <c r="B492" t="s">
        <v>2916</v>
      </c>
    </row>
    <row r="493" spans="1:2" x14ac:dyDescent="0.25">
      <c r="A493" t="s">
        <v>17</v>
      </c>
      <c r="B493" t="s">
        <v>991</v>
      </c>
    </row>
    <row r="494" spans="1:2" x14ac:dyDescent="0.25">
      <c r="A494" t="s">
        <v>2469</v>
      </c>
      <c r="B494" t="s">
        <v>991</v>
      </c>
    </row>
    <row r="495" spans="1:2" x14ac:dyDescent="0.25">
      <c r="A495" t="s">
        <v>617</v>
      </c>
      <c r="B495" t="s">
        <v>646</v>
      </c>
    </row>
    <row r="496" spans="1:2" x14ac:dyDescent="0.25">
      <c r="A496" t="s">
        <v>18</v>
      </c>
      <c r="B496" t="s">
        <v>397</v>
      </c>
    </row>
    <row r="497" spans="1:2" x14ac:dyDescent="0.25">
      <c r="A497" t="s">
        <v>2594</v>
      </c>
      <c r="B497" t="s">
        <v>2595</v>
      </c>
    </row>
    <row r="498" spans="1:2" x14ac:dyDescent="0.25">
      <c r="A498" t="s">
        <v>2917</v>
      </c>
      <c r="B498" t="s">
        <v>2918</v>
      </c>
    </row>
    <row r="499" spans="1:2" x14ac:dyDescent="0.25">
      <c r="A499" t="s">
        <v>370</v>
      </c>
      <c r="B499" t="s">
        <v>371</v>
      </c>
    </row>
    <row r="500" spans="1:2" x14ac:dyDescent="0.25">
      <c r="A500" t="s">
        <v>372</v>
      </c>
      <c r="B500" t="s">
        <v>373</v>
      </c>
    </row>
    <row r="501" spans="1:2" x14ac:dyDescent="0.25">
      <c r="A501" t="s">
        <v>2582</v>
      </c>
      <c r="B501" t="s">
        <v>2583</v>
      </c>
    </row>
    <row r="502" spans="1:2" x14ac:dyDescent="0.25">
      <c r="A502" t="s">
        <v>2919</v>
      </c>
      <c r="B502" t="s">
        <v>2920</v>
      </c>
    </row>
    <row r="503" spans="1:2" x14ac:dyDescent="0.25">
      <c r="A503" t="s">
        <v>374</v>
      </c>
      <c r="B503" t="s">
        <v>375</v>
      </c>
    </row>
    <row r="504" spans="1:2" x14ac:dyDescent="0.25">
      <c r="A504" t="s">
        <v>376</v>
      </c>
      <c r="B504" t="s">
        <v>377</v>
      </c>
    </row>
    <row r="505" spans="1:2" x14ac:dyDescent="0.25">
      <c r="A505" t="s">
        <v>378</v>
      </c>
      <c r="B505" t="s">
        <v>379</v>
      </c>
    </row>
    <row r="506" spans="1:2" x14ac:dyDescent="0.25">
      <c r="A506" t="s">
        <v>2921</v>
      </c>
      <c r="B506" t="s">
        <v>2922</v>
      </c>
    </row>
    <row r="507" spans="1:2" x14ac:dyDescent="0.25">
      <c r="A507" t="s">
        <v>380</v>
      </c>
      <c r="B507" t="s">
        <v>381</v>
      </c>
    </row>
    <row r="508" spans="1:2" x14ac:dyDescent="0.25">
      <c r="A508" t="s">
        <v>14</v>
      </c>
      <c r="B508" t="s">
        <v>3126</v>
      </c>
    </row>
    <row r="509" spans="1:2" x14ac:dyDescent="0.25">
      <c r="A509" t="s">
        <v>3127</v>
      </c>
      <c r="B509" t="s">
        <v>3128</v>
      </c>
    </row>
    <row r="510" spans="1:2" x14ac:dyDescent="0.25">
      <c r="A510" t="s">
        <v>382</v>
      </c>
      <c r="B510" t="s">
        <v>383</v>
      </c>
    </row>
    <row r="511" spans="1:2" x14ac:dyDescent="0.25">
      <c r="A511" t="s">
        <v>2923</v>
      </c>
      <c r="B511" t="s">
        <v>2924</v>
      </c>
    </row>
    <row r="512" spans="1:2" x14ac:dyDescent="0.25">
      <c r="A512" t="s">
        <v>1619</v>
      </c>
      <c r="B512" t="s">
        <v>1620</v>
      </c>
    </row>
    <row r="513" spans="1:2" x14ac:dyDescent="0.25">
      <c r="A513" t="s">
        <v>704</v>
      </c>
      <c r="B513" t="s">
        <v>384</v>
      </c>
    </row>
    <row r="514" spans="1:2" x14ac:dyDescent="0.25">
      <c r="A514" t="s">
        <v>2925</v>
      </c>
      <c r="B514" t="s">
        <v>2926</v>
      </c>
    </row>
    <row r="515" spans="1:2" x14ac:dyDescent="0.25">
      <c r="A515" t="s">
        <v>2368</v>
      </c>
      <c r="B515" t="s">
        <v>2369</v>
      </c>
    </row>
    <row r="516" spans="1:2" x14ac:dyDescent="0.25">
      <c r="A516" t="s">
        <v>385</v>
      </c>
      <c r="B516" t="s">
        <v>385</v>
      </c>
    </row>
    <row r="517" spans="1:2" x14ac:dyDescent="0.25">
      <c r="A517" t="s">
        <v>2584</v>
      </c>
      <c r="B517" t="s">
        <v>2585</v>
      </c>
    </row>
    <row r="518" spans="1:2" x14ac:dyDescent="0.25">
      <c r="A518" t="s">
        <v>3219</v>
      </c>
      <c r="B518" t="s">
        <v>3220</v>
      </c>
    </row>
    <row r="519" spans="1:2" x14ac:dyDescent="0.25">
      <c r="A519" t="s">
        <v>1951</v>
      </c>
      <c r="B519" t="s">
        <v>1952</v>
      </c>
    </row>
    <row r="520" spans="1:2" x14ac:dyDescent="0.25">
      <c r="A520" t="s">
        <v>2025</v>
      </c>
      <c r="B520" t="s">
        <v>2026</v>
      </c>
    </row>
    <row r="521" spans="1:2" x14ac:dyDescent="0.25">
      <c r="A521" t="s">
        <v>386</v>
      </c>
      <c r="B521" t="s">
        <v>386</v>
      </c>
    </row>
    <row r="522" spans="1:2" x14ac:dyDescent="0.25">
      <c r="A522" t="s">
        <v>387</v>
      </c>
      <c r="B522" t="s">
        <v>387</v>
      </c>
    </row>
    <row r="523" spans="1:2" x14ac:dyDescent="0.25">
      <c r="A523" t="s">
        <v>2927</v>
      </c>
      <c r="B523" t="s">
        <v>2928</v>
      </c>
    </row>
    <row r="524" spans="1:2" x14ac:dyDescent="0.25">
      <c r="A524" t="s">
        <v>388</v>
      </c>
      <c r="B524" t="s">
        <v>388</v>
      </c>
    </row>
    <row r="525" spans="1:2" x14ac:dyDescent="0.25">
      <c r="A525" t="s">
        <v>23</v>
      </c>
      <c r="B525" t="s">
        <v>389</v>
      </c>
    </row>
    <row r="526" spans="1:2" x14ac:dyDescent="0.25">
      <c r="A526" t="s">
        <v>390</v>
      </c>
      <c r="B526" t="s">
        <v>391</v>
      </c>
    </row>
    <row r="527" spans="1:2" x14ac:dyDescent="0.25">
      <c r="A527" t="s">
        <v>2140</v>
      </c>
      <c r="B527" t="s">
        <v>2141</v>
      </c>
    </row>
    <row r="528" spans="1:2" x14ac:dyDescent="0.25">
      <c r="A528" t="s">
        <v>2255</v>
      </c>
      <c r="B528" t="s">
        <v>2256</v>
      </c>
    </row>
    <row r="529" spans="1:2" x14ac:dyDescent="0.25">
      <c r="A529" t="s">
        <v>2929</v>
      </c>
      <c r="B529" t="s">
        <v>2930</v>
      </c>
    </row>
    <row r="530" spans="1:2" x14ac:dyDescent="0.25">
      <c r="A530" t="s">
        <v>392</v>
      </c>
      <c r="B530" t="s">
        <v>393</v>
      </c>
    </row>
    <row r="531" spans="1:2" x14ac:dyDescent="0.25">
      <c r="A531" t="s">
        <v>212</v>
      </c>
      <c r="B531" t="s">
        <v>1869</v>
      </c>
    </row>
    <row r="532" spans="1:2" x14ac:dyDescent="0.25">
      <c r="A532" t="s">
        <v>995</v>
      </c>
      <c r="B532" t="s">
        <v>996</v>
      </c>
    </row>
    <row r="533" spans="1:2" x14ac:dyDescent="0.25">
      <c r="A533" t="s">
        <v>2586</v>
      </c>
      <c r="B533" t="s">
        <v>2587</v>
      </c>
    </row>
    <row r="534" spans="1:2" x14ac:dyDescent="0.25">
      <c r="A534" t="s">
        <v>2588</v>
      </c>
      <c r="B534" t="s">
        <v>2589</v>
      </c>
    </row>
    <row r="535" spans="1:2" x14ac:dyDescent="0.25">
      <c r="A535" t="s">
        <v>705</v>
      </c>
      <c r="B535" t="s">
        <v>394</v>
      </c>
    </row>
    <row r="536" spans="1:2" x14ac:dyDescent="0.25">
      <c r="A536" t="s">
        <v>2931</v>
      </c>
      <c r="B536" t="s">
        <v>2932</v>
      </c>
    </row>
    <row r="537" spans="1:2" x14ac:dyDescent="0.25">
      <c r="A537" t="s">
        <v>3129</v>
      </c>
      <c r="B537" t="s">
        <v>3130</v>
      </c>
    </row>
    <row r="538" spans="1:2" x14ac:dyDescent="0.25">
      <c r="A538" t="s">
        <v>2590</v>
      </c>
      <c r="B538" t="s">
        <v>2591</v>
      </c>
    </row>
    <row r="539" spans="1:2" x14ac:dyDescent="0.25">
      <c r="A539" t="s">
        <v>395</v>
      </c>
      <c r="B539" t="s">
        <v>396</v>
      </c>
    </row>
    <row r="540" spans="1:2" x14ac:dyDescent="0.25">
      <c r="A540" t="s">
        <v>1621</v>
      </c>
      <c r="B540" t="s">
        <v>1622</v>
      </c>
    </row>
    <row r="541" spans="1:2" x14ac:dyDescent="0.25">
      <c r="A541" t="s">
        <v>2592</v>
      </c>
      <c r="B541" t="s">
        <v>2593</v>
      </c>
    </row>
    <row r="542" spans="1:2" x14ac:dyDescent="0.25">
      <c r="A542" t="s">
        <v>398</v>
      </c>
      <c r="B542" t="s">
        <v>398</v>
      </c>
    </row>
    <row r="543" spans="1:2" x14ac:dyDescent="0.25">
      <c r="A543" t="s">
        <v>2470</v>
      </c>
      <c r="B543" t="s">
        <v>2471</v>
      </c>
    </row>
    <row r="544" spans="1:2" x14ac:dyDescent="0.25">
      <c r="A544" t="s">
        <v>2307</v>
      </c>
      <c r="B544" t="s">
        <v>2308</v>
      </c>
    </row>
    <row r="545" spans="1:2" x14ac:dyDescent="0.25">
      <c r="A545" t="s">
        <v>2596</v>
      </c>
      <c r="B545" t="s">
        <v>2597</v>
      </c>
    </row>
    <row r="546" spans="1:2" x14ac:dyDescent="0.25">
      <c r="A546" t="s">
        <v>399</v>
      </c>
      <c r="B546" t="s">
        <v>399</v>
      </c>
    </row>
    <row r="547" spans="1:2" x14ac:dyDescent="0.25">
      <c r="A547" t="s">
        <v>3131</v>
      </c>
      <c r="B547" t="s">
        <v>3132</v>
      </c>
    </row>
    <row r="548" spans="1:2" x14ac:dyDescent="0.25">
      <c r="A548" t="s">
        <v>2257</v>
      </c>
      <c r="B548" t="s">
        <v>2258</v>
      </c>
    </row>
    <row r="549" spans="1:2" x14ac:dyDescent="0.25">
      <c r="A549" t="s">
        <v>2598</v>
      </c>
      <c r="B549" t="s">
        <v>2599</v>
      </c>
    </row>
    <row r="550" spans="1:2" x14ac:dyDescent="0.25">
      <c r="A550" t="s">
        <v>400</v>
      </c>
      <c r="B550" t="s">
        <v>400</v>
      </c>
    </row>
    <row r="551" spans="1:2" x14ac:dyDescent="0.25">
      <c r="A551" t="s">
        <v>2472</v>
      </c>
      <c r="B551" t="s">
        <v>2472</v>
      </c>
    </row>
    <row r="552" spans="1:2" x14ac:dyDescent="0.25">
      <c r="A552" t="s">
        <v>2142</v>
      </c>
      <c r="B552" t="s">
        <v>2142</v>
      </c>
    </row>
    <row r="553" spans="1:2" x14ac:dyDescent="0.25">
      <c r="A553" t="s">
        <v>2933</v>
      </c>
      <c r="B553" t="s">
        <v>2934</v>
      </c>
    </row>
    <row r="554" spans="1:2" x14ac:dyDescent="0.25">
      <c r="A554" t="s">
        <v>2935</v>
      </c>
      <c r="B554" t="s">
        <v>2936</v>
      </c>
    </row>
    <row r="555" spans="1:2" x14ac:dyDescent="0.25">
      <c r="A555" t="s">
        <v>401</v>
      </c>
      <c r="B555" t="s">
        <v>402</v>
      </c>
    </row>
    <row r="556" spans="1:2" x14ac:dyDescent="0.25">
      <c r="A556" t="s">
        <v>24</v>
      </c>
      <c r="B556" t="s">
        <v>403</v>
      </c>
    </row>
    <row r="557" spans="1:2" x14ac:dyDescent="0.25">
      <c r="A557" t="s">
        <v>2346</v>
      </c>
      <c r="B557" t="s">
        <v>2347</v>
      </c>
    </row>
    <row r="558" spans="1:2" x14ac:dyDescent="0.25">
      <c r="A558" t="s">
        <v>706</v>
      </c>
      <c r="B558" t="s">
        <v>404</v>
      </c>
    </row>
    <row r="559" spans="1:2" x14ac:dyDescent="0.25">
      <c r="A559" t="s">
        <v>2600</v>
      </c>
      <c r="B559" t="s">
        <v>2601</v>
      </c>
    </row>
    <row r="560" spans="1:2" x14ac:dyDescent="0.25">
      <c r="A560" t="s">
        <v>405</v>
      </c>
      <c r="B560" t="s">
        <v>406</v>
      </c>
    </row>
    <row r="561" spans="1:2" x14ac:dyDescent="0.25">
      <c r="A561" t="s">
        <v>3221</v>
      </c>
      <c r="B561" t="s">
        <v>3222</v>
      </c>
    </row>
    <row r="562" spans="1:2" x14ac:dyDescent="0.25">
      <c r="A562" t="s">
        <v>412</v>
      </c>
      <c r="B562" t="s">
        <v>413</v>
      </c>
    </row>
    <row r="563" spans="1:2" x14ac:dyDescent="0.25">
      <c r="A563" t="s">
        <v>2143</v>
      </c>
      <c r="B563" t="s">
        <v>2144</v>
      </c>
    </row>
    <row r="564" spans="1:2" x14ac:dyDescent="0.25">
      <c r="A564" t="s">
        <v>407</v>
      </c>
      <c r="B564" t="s">
        <v>408</v>
      </c>
    </row>
    <row r="565" spans="1:2" x14ac:dyDescent="0.25">
      <c r="A565" t="s">
        <v>2309</v>
      </c>
      <c r="B565" t="s">
        <v>2310</v>
      </c>
    </row>
    <row r="566" spans="1:2" x14ac:dyDescent="0.25">
      <c r="A566" t="s">
        <v>2937</v>
      </c>
      <c r="B566" t="s">
        <v>2938</v>
      </c>
    </row>
    <row r="567" spans="1:2" x14ac:dyDescent="0.25">
      <c r="A567" t="s">
        <v>410</v>
      </c>
      <c r="B567" t="s">
        <v>411</v>
      </c>
    </row>
    <row r="568" spans="1:2" x14ac:dyDescent="0.25">
      <c r="A568" t="s">
        <v>707</v>
      </c>
      <c r="B568" t="s">
        <v>409</v>
      </c>
    </row>
    <row r="569" spans="1:2" x14ac:dyDescent="0.25">
      <c r="A569" t="s">
        <v>2939</v>
      </c>
      <c r="B569" t="s">
        <v>2939</v>
      </c>
    </row>
    <row r="570" spans="1:2" x14ac:dyDescent="0.25">
      <c r="A570" t="s">
        <v>2940</v>
      </c>
      <c r="B570" t="s">
        <v>2941</v>
      </c>
    </row>
    <row r="571" spans="1:2" x14ac:dyDescent="0.25">
      <c r="A571" t="s">
        <v>642</v>
      </c>
      <c r="B571" t="s">
        <v>643</v>
      </c>
    </row>
    <row r="572" spans="1:2" x14ac:dyDescent="0.25">
      <c r="A572" t="s">
        <v>2602</v>
      </c>
      <c r="B572" t="s">
        <v>2603</v>
      </c>
    </row>
    <row r="573" spans="1:2" x14ac:dyDescent="0.25">
      <c r="A573" t="s">
        <v>2411</v>
      </c>
      <c r="B573" t="s">
        <v>2412</v>
      </c>
    </row>
    <row r="574" spans="1:2" x14ac:dyDescent="0.25">
      <c r="A574" t="s">
        <v>2942</v>
      </c>
      <c r="B574" t="s">
        <v>2943</v>
      </c>
    </row>
    <row r="575" spans="1:2" x14ac:dyDescent="0.25">
      <c r="A575" t="s">
        <v>2370</v>
      </c>
      <c r="B575" t="s">
        <v>2371</v>
      </c>
    </row>
    <row r="576" spans="1:2" x14ac:dyDescent="0.25">
      <c r="A576" t="s">
        <v>3223</v>
      </c>
      <c r="B576" t="s">
        <v>3224</v>
      </c>
    </row>
    <row r="577" spans="1:2" x14ac:dyDescent="0.25">
      <c r="A577" t="s">
        <v>2473</v>
      </c>
      <c r="B577" t="s">
        <v>2474</v>
      </c>
    </row>
    <row r="578" spans="1:2" x14ac:dyDescent="0.25">
      <c r="A578" t="s">
        <v>541</v>
      </c>
      <c r="B578" t="s">
        <v>1888</v>
      </c>
    </row>
    <row r="579" spans="1:2" x14ac:dyDescent="0.25">
      <c r="A579" t="s">
        <v>414</v>
      </c>
      <c r="B579" t="s">
        <v>415</v>
      </c>
    </row>
    <row r="580" spans="1:2" x14ac:dyDescent="0.25">
      <c r="A580" t="s">
        <v>1623</v>
      </c>
      <c r="B580" t="s">
        <v>1624</v>
      </c>
    </row>
    <row r="581" spans="1:2" x14ac:dyDescent="0.25">
      <c r="A581" t="s">
        <v>2604</v>
      </c>
      <c r="B581" t="s">
        <v>2605</v>
      </c>
    </row>
    <row r="582" spans="1:2" x14ac:dyDescent="0.25">
      <c r="A582" t="s">
        <v>416</v>
      </c>
      <c r="B582" t="s">
        <v>416</v>
      </c>
    </row>
    <row r="583" spans="1:2" x14ac:dyDescent="0.25">
      <c r="A583" t="s">
        <v>2944</v>
      </c>
      <c r="B583" t="s">
        <v>2945</v>
      </c>
    </row>
    <row r="584" spans="1:2" x14ac:dyDescent="0.25">
      <c r="A584" t="s">
        <v>2946</v>
      </c>
      <c r="B584" t="s">
        <v>2947</v>
      </c>
    </row>
    <row r="585" spans="1:2" x14ac:dyDescent="0.25">
      <c r="A585" t="s">
        <v>417</v>
      </c>
      <c r="B585" t="s">
        <v>418</v>
      </c>
    </row>
    <row r="586" spans="1:2" x14ac:dyDescent="0.25">
      <c r="A586" t="s">
        <v>419</v>
      </c>
      <c r="B586" t="s">
        <v>419</v>
      </c>
    </row>
    <row r="587" spans="1:2" x14ac:dyDescent="0.25">
      <c r="A587" t="s">
        <v>2948</v>
      </c>
      <c r="B587" t="s">
        <v>2949</v>
      </c>
    </row>
    <row r="588" spans="1:2" x14ac:dyDescent="0.25">
      <c r="A588" t="s">
        <v>2606</v>
      </c>
      <c r="B588" t="s">
        <v>2607</v>
      </c>
    </row>
    <row r="589" spans="1:2" x14ac:dyDescent="0.25">
      <c r="A589" t="s">
        <v>420</v>
      </c>
      <c r="B589" t="s">
        <v>420</v>
      </c>
    </row>
    <row r="590" spans="1:2" x14ac:dyDescent="0.25">
      <c r="A590" t="s">
        <v>3133</v>
      </c>
      <c r="B590" t="s">
        <v>3134</v>
      </c>
    </row>
    <row r="591" spans="1:2" x14ac:dyDescent="0.25">
      <c r="A591" t="s">
        <v>15</v>
      </c>
      <c r="B591" t="s">
        <v>997</v>
      </c>
    </row>
    <row r="592" spans="1:2" x14ac:dyDescent="0.25">
      <c r="A592" t="s">
        <v>3135</v>
      </c>
      <c r="B592" t="s">
        <v>3136</v>
      </c>
    </row>
    <row r="593" spans="1:2" x14ac:dyDescent="0.25">
      <c r="A593" t="s">
        <v>421</v>
      </c>
      <c r="B593" t="s">
        <v>422</v>
      </c>
    </row>
    <row r="594" spans="1:2" x14ac:dyDescent="0.25">
      <c r="A594" t="s">
        <v>708</v>
      </c>
      <c r="B594" t="s">
        <v>423</v>
      </c>
    </row>
    <row r="595" spans="1:2" x14ac:dyDescent="0.25">
      <c r="A595" t="s">
        <v>424</v>
      </c>
      <c r="B595" t="s">
        <v>425</v>
      </c>
    </row>
    <row r="596" spans="1:2" x14ac:dyDescent="0.25">
      <c r="A596" t="s">
        <v>709</v>
      </c>
      <c r="B596" t="s">
        <v>426</v>
      </c>
    </row>
    <row r="597" spans="1:2" x14ac:dyDescent="0.25">
      <c r="A597" t="s">
        <v>2027</v>
      </c>
      <c r="B597" t="s">
        <v>2028</v>
      </c>
    </row>
    <row r="598" spans="1:2" x14ac:dyDescent="0.25">
      <c r="A598" t="s">
        <v>427</v>
      </c>
      <c r="B598" t="s">
        <v>428</v>
      </c>
    </row>
    <row r="599" spans="1:2" x14ac:dyDescent="0.25">
      <c r="A599" t="s">
        <v>2413</v>
      </c>
      <c r="B599" t="s">
        <v>2414</v>
      </c>
    </row>
    <row r="600" spans="1:2" x14ac:dyDescent="0.25">
      <c r="A600" t="s">
        <v>431</v>
      </c>
      <c r="B600" t="s">
        <v>432</v>
      </c>
    </row>
    <row r="601" spans="1:2" x14ac:dyDescent="0.25">
      <c r="A601" t="s">
        <v>429</v>
      </c>
      <c r="B601" t="s">
        <v>430</v>
      </c>
    </row>
    <row r="602" spans="1:2" x14ac:dyDescent="0.25">
      <c r="A602" t="s">
        <v>433</v>
      </c>
      <c r="B602" t="s">
        <v>998</v>
      </c>
    </row>
    <row r="603" spans="1:2" x14ac:dyDescent="0.25">
      <c r="A603" t="s">
        <v>434</v>
      </c>
      <c r="B603" t="s">
        <v>435</v>
      </c>
    </row>
    <row r="604" spans="1:2" x14ac:dyDescent="0.25">
      <c r="A604" t="s">
        <v>2950</v>
      </c>
      <c r="B604" t="s">
        <v>2951</v>
      </c>
    </row>
    <row r="605" spans="1:2" x14ac:dyDescent="0.25">
      <c r="A605" t="s">
        <v>2415</v>
      </c>
      <c r="B605" t="s">
        <v>2416</v>
      </c>
    </row>
    <row r="606" spans="1:2" x14ac:dyDescent="0.25">
      <c r="A606" t="s">
        <v>436</v>
      </c>
      <c r="B606" t="s">
        <v>437</v>
      </c>
    </row>
    <row r="607" spans="1:2" x14ac:dyDescent="0.25">
      <c r="A607" t="s">
        <v>2259</v>
      </c>
      <c r="B607" t="s">
        <v>2260</v>
      </c>
    </row>
    <row r="608" spans="1:2" x14ac:dyDescent="0.25">
      <c r="A608" t="s">
        <v>1953</v>
      </c>
      <c r="B608" t="s">
        <v>1954</v>
      </c>
    </row>
    <row r="609" spans="1:2" x14ac:dyDescent="0.25">
      <c r="A609" t="s">
        <v>2952</v>
      </c>
      <c r="B609" t="s">
        <v>2953</v>
      </c>
    </row>
    <row r="610" spans="1:2" x14ac:dyDescent="0.25">
      <c r="A610" t="s">
        <v>710</v>
      </c>
      <c r="B610" t="s">
        <v>438</v>
      </c>
    </row>
    <row r="611" spans="1:2" x14ac:dyDescent="0.25">
      <c r="A611" t="s">
        <v>2954</v>
      </c>
      <c r="B611" t="s">
        <v>2955</v>
      </c>
    </row>
    <row r="612" spans="1:2" x14ac:dyDescent="0.25">
      <c r="A612" t="s">
        <v>2956</v>
      </c>
      <c r="B612" t="s">
        <v>2957</v>
      </c>
    </row>
    <row r="613" spans="1:2" x14ac:dyDescent="0.25">
      <c r="A613" t="s">
        <v>2608</v>
      </c>
      <c r="B613" t="s">
        <v>2609</v>
      </c>
    </row>
    <row r="614" spans="1:2" x14ac:dyDescent="0.25">
      <c r="A614" t="s">
        <v>2610</v>
      </c>
      <c r="B614" t="s">
        <v>2611</v>
      </c>
    </row>
    <row r="615" spans="1:2" x14ac:dyDescent="0.25">
      <c r="A615" t="s">
        <v>34</v>
      </c>
      <c r="B615" t="s">
        <v>439</v>
      </c>
    </row>
    <row r="616" spans="1:2" x14ac:dyDescent="0.25">
      <c r="A616" t="s">
        <v>2261</v>
      </c>
      <c r="B616" t="s">
        <v>2262</v>
      </c>
    </row>
    <row r="617" spans="1:2" x14ac:dyDescent="0.25">
      <c r="A617" t="s">
        <v>440</v>
      </c>
      <c r="B617" t="s">
        <v>441</v>
      </c>
    </row>
    <row r="618" spans="1:2" x14ac:dyDescent="0.25">
      <c r="A618" t="s">
        <v>628</v>
      </c>
      <c r="B618" t="s">
        <v>739</v>
      </c>
    </row>
    <row r="619" spans="1:2" x14ac:dyDescent="0.25">
      <c r="A619" t="s">
        <v>2958</v>
      </c>
      <c r="B619" t="s">
        <v>2959</v>
      </c>
    </row>
    <row r="620" spans="1:2" x14ac:dyDescent="0.25">
      <c r="A620" t="s">
        <v>2614</v>
      </c>
      <c r="B620" t="s">
        <v>2615</v>
      </c>
    </row>
    <row r="621" spans="1:2" x14ac:dyDescent="0.25">
      <c r="A621" t="s">
        <v>711</v>
      </c>
      <c r="B621" t="s">
        <v>442</v>
      </c>
    </row>
    <row r="622" spans="1:2" x14ac:dyDescent="0.25">
      <c r="A622" t="s">
        <v>443</v>
      </c>
      <c r="B622" t="s">
        <v>443</v>
      </c>
    </row>
    <row r="623" spans="1:2" x14ac:dyDescent="0.25">
      <c r="A623" t="s">
        <v>446</v>
      </c>
      <c r="B623" t="s">
        <v>447</v>
      </c>
    </row>
    <row r="624" spans="1:2" x14ac:dyDescent="0.25">
      <c r="A624" t="s">
        <v>712</v>
      </c>
      <c r="B624" t="s">
        <v>444</v>
      </c>
    </row>
    <row r="625" spans="1:2" x14ac:dyDescent="0.25">
      <c r="A625" t="s">
        <v>445</v>
      </c>
      <c r="B625" t="s">
        <v>1878</v>
      </c>
    </row>
    <row r="626" spans="1:2" x14ac:dyDescent="0.25">
      <c r="A626" t="s">
        <v>448</v>
      </c>
      <c r="B626" t="s">
        <v>449</v>
      </c>
    </row>
    <row r="627" spans="1:2" x14ac:dyDescent="0.25">
      <c r="A627" t="s">
        <v>2616</v>
      </c>
      <c r="B627" t="s">
        <v>2617</v>
      </c>
    </row>
    <row r="628" spans="1:2" x14ac:dyDescent="0.25">
      <c r="A628" t="s">
        <v>609</v>
      </c>
      <c r="B628" t="s">
        <v>645</v>
      </c>
    </row>
    <row r="629" spans="1:2" x14ac:dyDescent="0.25">
      <c r="A629" t="s">
        <v>2618</v>
      </c>
      <c r="B629" t="s">
        <v>2619</v>
      </c>
    </row>
    <row r="630" spans="1:2" x14ac:dyDescent="0.25">
      <c r="A630" t="s">
        <v>450</v>
      </c>
      <c r="B630" t="s">
        <v>450</v>
      </c>
    </row>
    <row r="631" spans="1:2" x14ac:dyDescent="0.25">
      <c r="A631" t="s">
        <v>2960</v>
      </c>
      <c r="B631" t="s">
        <v>2961</v>
      </c>
    </row>
    <row r="632" spans="1:2" x14ac:dyDescent="0.25">
      <c r="A632" t="s">
        <v>2620</v>
      </c>
      <c r="B632" t="s">
        <v>2621</v>
      </c>
    </row>
    <row r="633" spans="1:2" x14ac:dyDescent="0.25">
      <c r="A633" t="s">
        <v>2962</v>
      </c>
      <c r="B633" t="s">
        <v>2963</v>
      </c>
    </row>
    <row r="634" spans="1:2" x14ac:dyDescent="0.25">
      <c r="A634" t="s">
        <v>2622</v>
      </c>
      <c r="B634" t="s">
        <v>2623</v>
      </c>
    </row>
    <row r="635" spans="1:2" x14ac:dyDescent="0.25">
      <c r="A635" t="s">
        <v>2624</v>
      </c>
      <c r="B635" t="s">
        <v>2625</v>
      </c>
    </row>
    <row r="636" spans="1:2" x14ac:dyDescent="0.25">
      <c r="A636" t="s">
        <v>2964</v>
      </c>
      <c r="B636" t="s">
        <v>2964</v>
      </c>
    </row>
    <row r="637" spans="1:2" x14ac:dyDescent="0.25">
      <c r="A637" t="s">
        <v>1625</v>
      </c>
      <c r="B637" t="s">
        <v>1626</v>
      </c>
    </row>
    <row r="638" spans="1:2" x14ac:dyDescent="0.25">
      <c r="A638" t="s">
        <v>2965</v>
      </c>
      <c r="B638" t="s">
        <v>2965</v>
      </c>
    </row>
    <row r="639" spans="1:2" x14ac:dyDescent="0.25">
      <c r="A639" t="s">
        <v>26</v>
      </c>
      <c r="B639" t="s">
        <v>451</v>
      </c>
    </row>
    <row r="640" spans="1:2" x14ac:dyDescent="0.25">
      <c r="A640" t="s">
        <v>713</v>
      </c>
      <c r="B640" t="s">
        <v>452</v>
      </c>
    </row>
    <row r="641" spans="1:2" x14ac:dyDescent="0.25">
      <c r="A641" t="s">
        <v>714</v>
      </c>
      <c r="B641" t="s">
        <v>453</v>
      </c>
    </row>
    <row r="642" spans="1:2" x14ac:dyDescent="0.25">
      <c r="A642" t="s">
        <v>715</v>
      </c>
      <c r="B642" t="s">
        <v>454</v>
      </c>
    </row>
    <row r="643" spans="1:2" x14ac:dyDescent="0.25">
      <c r="A643" t="s">
        <v>615</v>
      </c>
      <c r="B643" t="s">
        <v>740</v>
      </c>
    </row>
    <row r="644" spans="1:2" x14ac:dyDescent="0.25">
      <c r="A644" t="s">
        <v>455</v>
      </c>
      <c r="B644" t="s">
        <v>455</v>
      </c>
    </row>
    <row r="645" spans="1:2" x14ac:dyDescent="0.25">
      <c r="A645" t="s">
        <v>456</v>
      </c>
      <c r="B645" t="s">
        <v>456</v>
      </c>
    </row>
    <row r="646" spans="1:2" x14ac:dyDescent="0.25">
      <c r="A646" t="s">
        <v>716</v>
      </c>
      <c r="B646" t="s">
        <v>457</v>
      </c>
    </row>
    <row r="647" spans="1:2" x14ac:dyDescent="0.25">
      <c r="A647" t="s">
        <v>2626</v>
      </c>
      <c r="B647" t="s">
        <v>2627</v>
      </c>
    </row>
    <row r="648" spans="1:2" x14ac:dyDescent="0.25">
      <c r="A648" t="s">
        <v>458</v>
      </c>
      <c r="B648" t="s">
        <v>459</v>
      </c>
    </row>
    <row r="649" spans="1:2" x14ac:dyDescent="0.25">
      <c r="A649" t="s">
        <v>460</v>
      </c>
      <c r="B649" t="s">
        <v>461</v>
      </c>
    </row>
    <row r="650" spans="1:2" x14ac:dyDescent="0.25">
      <c r="A650" t="s">
        <v>2417</v>
      </c>
      <c r="B650" t="s">
        <v>2418</v>
      </c>
    </row>
    <row r="651" spans="1:2" x14ac:dyDescent="0.25">
      <c r="A651" t="s">
        <v>462</v>
      </c>
      <c r="B651" t="s">
        <v>462</v>
      </c>
    </row>
    <row r="652" spans="1:2" x14ac:dyDescent="0.25">
      <c r="A652" t="s">
        <v>2966</v>
      </c>
      <c r="B652" t="s">
        <v>2967</v>
      </c>
    </row>
    <row r="653" spans="1:2" x14ac:dyDescent="0.25">
      <c r="A653" t="s">
        <v>463</v>
      </c>
      <c r="B653" t="s">
        <v>463</v>
      </c>
    </row>
    <row r="654" spans="1:2" x14ac:dyDescent="0.25">
      <c r="A654" t="s">
        <v>464</v>
      </c>
      <c r="B654" t="s">
        <v>464</v>
      </c>
    </row>
    <row r="655" spans="1:2" x14ac:dyDescent="0.25">
      <c r="A655" t="s">
        <v>465</v>
      </c>
      <c r="B655" t="s">
        <v>466</v>
      </c>
    </row>
    <row r="656" spans="1:2" x14ac:dyDescent="0.25">
      <c r="A656" t="s">
        <v>1879</v>
      </c>
      <c r="B656" t="s">
        <v>1880</v>
      </c>
    </row>
    <row r="657" spans="1:2" x14ac:dyDescent="0.25">
      <c r="A657" t="s">
        <v>3137</v>
      </c>
      <c r="B657" t="s">
        <v>3138</v>
      </c>
    </row>
    <row r="658" spans="1:2" x14ac:dyDescent="0.25">
      <c r="A658" t="s">
        <v>467</v>
      </c>
      <c r="B658" t="s">
        <v>999</v>
      </c>
    </row>
    <row r="659" spans="1:2" x14ac:dyDescent="0.25">
      <c r="A659" t="s">
        <v>2968</v>
      </c>
      <c r="B659" t="s">
        <v>2969</v>
      </c>
    </row>
    <row r="660" spans="1:2" x14ac:dyDescent="0.25">
      <c r="A660" t="s">
        <v>2372</v>
      </c>
      <c r="B660" t="s">
        <v>2373</v>
      </c>
    </row>
    <row r="661" spans="1:2" x14ac:dyDescent="0.25">
      <c r="A661" t="s">
        <v>648</v>
      </c>
      <c r="B661" t="s">
        <v>649</v>
      </c>
    </row>
    <row r="662" spans="1:2" x14ac:dyDescent="0.25">
      <c r="A662" t="s">
        <v>468</v>
      </c>
      <c r="B662" t="s">
        <v>469</v>
      </c>
    </row>
    <row r="663" spans="1:2" x14ac:dyDescent="0.25">
      <c r="A663" t="s">
        <v>470</v>
      </c>
      <c r="B663" t="s">
        <v>471</v>
      </c>
    </row>
    <row r="664" spans="1:2" x14ac:dyDescent="0.25">
      <c r="A664" t="s">
        <v>2970</v>
      </c>
      <c r="B664" t="s">
        <v>2971</v>
      </c>
    </row>
    <row r="665" spans="1:2" x14ac:dyDescent="0.25">
      <c r="A665" t="s">
        <v>620</v>
      </c>
      <c r="B665" t="s">
        <v>647</v>
      </c>
    </row>
    <row r="666" spans="1:2" x14ac:dyDescent="0.25">
      <c r="A666" t="s">
        <v>2972</v>
      </c>
      <c r="B666" t="s">
        <v>2973</v>
      </c>
    </row>
    <row r="667" spans="1:2" x14ac:dyDescent="0.25">
      <c r="A667" t="s">
        <v>2029</v>
      </c>
      <c r="B667" t="s">
        <v>2030</v>
      </c>
    </row>
    <row r="668" spans="1:2" x14ac:dyDescent="0.25">
      <c r="A668" t="s">
        <v>472</v>
      </c>
      <c r="B668" t="s">
        <v>473</v>
      </c>
    </row>
    <row r="669" spans="1:2" x14ac:dyDescent="0.25">
      <c r="A669" t="s">
        <v>2974</v>
      </c>
      <c r="B669" t="s">
        <v>2974</v>
      </c>
    </row>
    <row r="670" spans="1:2" x14ac:dyDescent="0.25">
      <c r="A670" t="s">
        <v>3225</v>
      </c>
      <c r="B670" t="s">
        <v>3225</v>
      </c>
    </row>
    <row r="671" spans="1:2" x14ac:dyDescent="0.25">
      <c r="A671" t="s">
        <v>2628</v>
      </c>
      <c r="B671" t="s">
        <v>2628</v>
      </c>
    </row>
    <row r="672" spans="1:2" x14ac:dyDescent="0.25">
      <c r="A672" t="s">
        <v>474</v>
      </c>
      <c r="B672" t="s">
        <v>475</v>
      </c>
    </row>
    <row r="673" spans="1:2" x14ac:dyDescent="0.25">
      <c r="A673" t="s">
        <v>1881</v>
      </c>
      <c r="B673" t="s">
        <v>476</v>
      </c>
    </row>
    <row r="674" spans="1:2" x14ac:dyDescent="0.25">
      <c r="A674" t="s">
        <v>2031</v>
      </c>
      <c r="B674" t="s">
        <v>2032</v>
      </c>
    </row>
    <row r="675" spans="1:2" x14ac:dyDescent="0.25">
      <c r="A675" t="s">
        <v>477</v>
      </c>
      <c r="B675" t="s">
        <v>2033</v>
      </c>
    </row>
    <row r="676" spans="1:2" x14ac:dyDescent="0.25">
      <c r="A676" t="s">
        <v>2629</v>
      </c>
      <c r="B676" t="s">
        <v>2630</v>
      </c>
    </row>
    <row r="677" spans="1:2" x14ac:dyDescent="0.25">
      <c r="A677" t="s">
        <v>2034</v>
      </c>
      <c r="B677" t="s">
        <v>2035</v>
      </c>
    </row>
    <row r="678" spans="1:2" x14ac:dyDescent="0.25">
      <c r="A678" t="s">
        <v>478</v>
      </c>
      <c r="B678" t="s">
        <v>479</v>
      </c>
    </row>
    <row r="679" spans="1:2" x14ac:dyDescent="0.25">
      <c r="A679" t="s">
        <v>3139</v>
      </c>
      <c r="B679" t="s">
        <v>3140</v>
      </c>
    </row>
    <row r="680" spans="1:2" x14ac:dyDescent="0.25">
      <c r="A680" t="s">
        <v>480</v>
      </c>
      <c r="B680" t="s">
        <v>1000</v>
      </c>
    </row>
    <row r="681" spans="1:2" x14ac:dyDescent="0.25">
      <c r="A681" t="s">
        <v>2975</v>
      </c>
      <c r="B681" t="s">
        <v>2976</v>
      </c>
    </row>
    <row r="682" spans="1:2" x14ac:dyDescent="0.25">
      <c r="A682" t="s">
        <v>1986</v>
      </c>
      <c r="B682" t="s">
        <v>1987</v>
      </c>
    </row>
    <row r="683" spans="1:2" x14ac:dyDescent="0.25">
      <c r="A683" t="s">
        <v>2631</v>
      </c>
      <c r="B683" t="s">
        <v>2631</v>
      </c>
    </row>
    <row r="684" spans="1:2" x14ac:dyDescent="0.25">
      <c r="A684" t="s">
        <v>3141</v>
      </c>
      <c r="B684" t="s">
        <v>3142</v>
      </c>
    </row>
    <row r="685" spans="1:2" x14ac:dyDescent="0.25">
      <c r="A685" t="s">
        <v>2632</v>
      </c>
      <c r="B685" t="s">
        <v>2633</v>
      </c>
    </row>
    <row r="686" spans="1:2" x14ac:dyDescent="0.25">
      <c r="A686" t="s">
        <v>2977</v>
      </c>
      <c r="B686" t="s">
        <v>2978</v>
      </c>
    </row>
    <row r="687" spans="1:2" x14ac:dyDescent="0.25">
      <c r="A687" t="s">
        <v>481</v>
      </c>
      <c r="B687" t="s">
        <v>481</v>
      </c>
    </row>
    <row r="688" spans="1:2" x14ac:dyDescent="0.25">
      <c r="A688" t="s">
        <v>2263</v>
      </c>
      <c r="B688" t="s">
        <v>2264</v>
      </c>
    </row>
    <row r="689" spans="1:2" x14ac:dyDescent="0.25">
      <c r="A689" t="s">
        <v>482</v>
      </c>
      <c r="B689" t="s">
        <v>483</v>
      </c>
    </row>
    <row r="690" spans="1:2" x14ac:dyDescent="0.25">
      <c r="A690" t="s">
        <v>484</v>
      </c>
      <c r="B690" t="s">
        <v>485</v>
      </c>
    </row>
    <row r="691" spans="1:2" x14ac:dyDescent="0.25">
      <c r="A691" t="s">
        <v>717</v>
      </c>
      <c r="B691" t="s">
        <v>486</v>
      </c>
    </row>
    <row r="692" spans="1:2" x14ac:dyDescent="0.25">
      <c r="A692" t="s">
        <v>2634</v>
      </c>
      <c r="B692" t="s">
        <v>2635</v>
      </c>
    </row>
    <row r="693" spans="1:2" x14ac:dyDescent="0.25">
      <c r="A693" t="s">
        <v>2979</v>
      </c>
      <c r="B693" t="s">
        <v>2980</v>
      </c>
    </row>
    <row r="694" spans="1:2" x14ac:dyDescent="0.25">
      <c r="A694" t="s">
        <v>718</v>
      </c>
      <c r="B694" t="s">
        <v>487</v>
      </c>
    </row>
    <row r="695" spans="1:2" x14ac:dyDescent="0.25">
      <c r="A695" t="s">
        <v>2636</v>
      </c>
      <c r="B695" t="s">
        <v>2637</v>
      </c>
    </row>
    <row r="696" spans="1:2" x14ac:dyDescent="0.25">
      <c r="A696" t="s">
        <v>2981</v>
      </c>
      <c r="B696" t="s">
        <v>2982</v>
      </c>
    </row>
    <row r="697" spans="1:2" x14ac:dyDescent="0.25">
      <c r="A697" t="s">
        <v>2983</v>
      </c>
      <c r="B697" t="s">
        <v>2984</v>
      </c>
    </row>
    <row r="698" spans="1:2" x14ac:dyDescent="0.25">
      <c r="A698" t="s">
        <v>2985</v>
      </c>
      <c r="B698" t="s">
        <v>2986</v>
      </c>
    </row>
    <row r="699" spans="1:2" x14ac:dyDescent="0.25">
      <c r="A699" t="s">
        <v>1882</v>
      </c>
      <c r="B699" t="s">
        <v>1883</v>
      </c>
    </row>
    <row r="700" spans="1:2" x14ac:dyDescent="0.25">
      <c r="A700" t="s">
        <v>741</v>
      </c>
      <c r="B700" t="s">
        <v>742</v>
      </c>
    </row>
    <row r="701" spans="1:2" x14ac:dyDescent="0.25">
      <c r="A701" t="s">
        <v>488</v>
      </c>
      <c r="B701" t="s">
        <v>489</v>
      </c>
    </row>
    <row r="702" spans="1:2" x14ac:dyDescent="0.25">
      <c r="A702" t="s">
        <v>490</v>
      </c>
      <c r="B702" t="s">
        <v>743</v>
      </c>
    </row>
    <row r="703" spans="1:2" x14ac:dyDescent="0.25">
      <c r="A703" t="s">
        <v>491</v>
      </c>
      <c r="B703" t="s">
        <v>492</v>
      </c>
    </row>
    <row r="704" spans="1:2" x14ac:dyDescent="0.25">
      <c r="A704" t="s">
        <v>719</v>
      </c>
      <c r="B704" t="s">
        <v>493</v>
      </c>
    </row>
    <row r="705" spans="1:2" x14ac:dyDescent="0.25">
      <c r="A705" t="s">
        <v>2638</v>
      </c>
      <c r="B705" t="s">
        <v>2639</v>
      </c>
    </row>
    <row r="706" spans="1:2" x14ac:dyDescent="0.25">
      <c r="A706" t="s">
        <v>2987</v>
      </c>
      <c r="B706" t="s">
        <v>2988</v>
      </c>
    </row>
    <row r="707" spans="1:2" x14ac:dyDescent="0.25">
      <c r="A707" t="s">
        <v>2989</v>
      </c>
      <c r="B707" t="s">
        <v>2990</v>
      </c>
    </row>
    <row r="708" spans="1:2" x14ac:dyDescent="0.25">
      <c r="A708" t="s">
        <v>494</v>
      </c>
      <c r="B708" t="s">
        <v>495</v>
      </c>
    </row>
    <row r="709" spans="1:2" x14ac:dyDescent="0.25">
      <c r="A709" t="s">
        <v>21</v>
      </c>
      <c r="B709" t="s">
        <v>496</v>
      </c>
    </row>
    <row r="710" spans="1:2" x14ac:dyDescent="0.25">
      <c r="A710" t="s">
        <v>2991</v>
      </c>
      <c r="B710" t="s">
        <v>2992</v>
      </c>
    </row>
    <row r="711" spans="1:2" x14ac:dyDescent="0.25">
      <c r="A711" t="s">
        <v>2064</v>
      </c>
      <c r="B711" t="s">
        <v>2065</v>
      </c>
    </row>
    <row r="712" spans="1:2" x14ac:dyDescent="0.25">
      <c r="A712" t="s">
        <v>3143</v>
      </c>
      <c r="B712" t="s">
        <v>3144</v>
      </c>
    </row>
    <row r="713" spans="1:2" x14ac:dyDescent="0.25">
      <c r="A713" t="s">
        <v>2993</v>
      </c>
      <c r="B713" t="s">
        <v>2993</v>
      </c>
    </row>
    <row r="714" spans="1:2" x14ac:dyDescent="0.25">
      <c r="A714" t="s">
        <v>497</v>
      </c>
      <c r="B714" t="s">
        <v>497</v>
      </c>
    </row>
    <row r="715" spans="1:2" x14ac:dyDescent="0.25">
      <c r="A715" t="s">
        <v>2265</v>
      </c>
      <c r="B715" t="s">
        <v>2266</v>
      </c>
    </row>
    <row r="716" spans="1:2" x14ac:dyDescent="0.25">
      <c r="A716" t="s">
        <v>498</v>
      </c>
      <c r="B716" t="s">
        <v>2036</v>
      </c>
    </row>
    <row r="717" spans="1:2" x14ac:dyDescent="0.25">
      <c r="A717" t="s">
        <v>2994</v>
      </c>
      <c r="B717" t="s">
        <v>2995</v>
      </c>
    </row>
    <row r="718" spans="1:2" x14ac:dyDescent="0.25">
      <c r="A718" t="s">
        <v>499</v>
      </c>
      <c r="B718" t="s">
        <v>500</v>
      </c>
    </row>
    <row r="719" spans="1:2" x14ac:dyDescent="0.25">
      <c r="A719" t="s">
        <v>2640</v>
      </c>
      <c r="B719" t="s">
        <v>2641</v>
      </c>
    </row>
    <row r="720" spans="1:2" x14ac:dyDescent="0.25">
      <c r="A720" t="s">
        <v>501</v>
      </c>
      <c r="B720" t="s">
        <v>502</v>
      </c>
    </row>
    <row r="721" spans="1:2" x14ac:dyDescent="0.25">
      <c r="A721" t="s">
        <v>503</v>
      </c>
      <c r="B721" t="s">
        <v>504</v>
      </c>
    </row>
    <row r="722" spans="1:2" x14ac:dyDescent="0.25">
      <c r="A722" t="s">
        <v>505</v>
      </c>
      <c r="B722" t="s">
        <v>506</v>
      </c>
    </row>
    <row r="723" spans="1:2" x14ac:dyDescent="0.25">
      <c r="A723" t="s">
        <v>2642</v>
      </c>
      <c r="B723" t="s">
        <v>2643</v>
      </c>
    </row>
    <row r="724" spans="1:2" x14ac:dyDescent="0.25">
      <c r="A724" t="s">
        <v>2644</v>
      </c>
      <c r="B724" t="s">
        <v>2645</v>
      </c>
    </row>
    <row r="725" spans="1:2" x14ac:dyDescent="0.25">
      <c r="A725" t="s">
        <v>2419</v>
      </c>
      <c r="B725" t="s">
        <v>2420</v>
      </c>
    </row>
    <row r="726" spans="1:2" x14ac:dyDescent="0.25">
      <c r="A726" t="s">
        <v>2037</v>
      </c>
      <c r="B726" t="s">
        <v>2038</v>
      </c>
    </row>
    <row r="727" spans="1:2" x14ac:dyDescent="0.25">
      <c r="A727" t="s">
        <v>507</v>
      </c>
      <c r="B727" t="s">
        <v>1884</v>
      </c>
    </row>
    <row r="728" spans="1:2" x14ac:dyDescent="0.25">
      <c r="A728" t="s">
        <v>508</v>
      </c>
      <c r="B728" t="s">
        <v>508</v>
      </c>
    </row>
    <row r="729" spans="1:2" x14ac:dyDescent="0.25">
      <c r="A729" t="s">
        <v>509</v>
      </c>
      <c r="B729" t="s">
        <v>510</v>
      </c>
    </row>
    <row r="730" spans="1:2" x14ac:dyDescent="0.25">
      <c r="A730" t="s">
        <v>2996</v>
      </c>
      <c r="B730" t="s">
        <v>2997</v>
      </c>
    </row>
    <row r="731" spans="1:2" x14ac:dyDescent="0.25">
      <c r="A731" t="s">
        <v>2998</v>
      </c>
      <c r="B731" t="s">
        <v>2999</v>
      </c>
    </row>
    <row r="732" spans="1:2" x14ac:dyDescent="0.25">
      <c r="A732" t="s">
        <v>511</v>
      </c>
      <c r="B732" t="s">
        <v>511</v>
      </c>
    </row>
    <row r="733" spans="1:2" x14ac:dyDescent="0.25">
      <c r="A733" t="s">
        <v>512</v>
      </c>
      <c r="B733" t="s">
        <v>513</v>
      </c>
    </row>
    <row r="734" spans="1:2" x14ac:dyDescent="0.25">
      <c r="A734" t="s">
        <v>2650</v>
      </c>
      <c r="B734" t="s">
        <v>2651</v>
      </c>
    </row>
    <row r="735" spans="1:2" x14ac:dyDescent="0.25">
      <c r="A735" t="s">
        <v>22</v>
      </c>
      <c r="B735" t="s">
        <v>514</v>
      </c>
    </row>
    <row r="736" spans="1:2" x14ac:dyDescent="0.25">
      <c r="A736" t="s">
        <v>3000</v>
      </c>
      <c r="B736" t="s">
        <v>3001</v>
      </c>
    </row>
    <row r="737" spans="1:2" x14ac:dyDescent="0.25">
      <c r="A737" t="s">
        <v>515</v>
      </c>
      <c r="B737" t="s">
        <v>516</v>
      </c>
    </row>
    <row r="738" spans="1:2" x14ac:dyDescent="0.25">
      <c r="A738" t="s">
        <v>3002</v>
      </c>
      <c r="B738" t="s">
        <v>3003</v>
      </c>
    </row>
    <row r="739" spans="1:2" x14ac:dyDescent="0.25">
      <c r="A739" t="s">
        <v>517</v>
      </c>
      <c r="B739" t="s">
        <v>518</v>
      </c>
    </row>
    <row r="740" spans="1:2" x14ac:dyDescent="0.25">
      <c r="A740" t="s">
        <v>2646</v>
      </c>
      <c r="B740" t="s">
        <v>2647</v>
      </c>
    </row>
    <row r="741" spans="1:2" x14ac:dyDescent="0.25">
      <c r="A741" t="s">
        <v>2311</v>
      </c>
      <c r="B741" t="s">
        <v>2312</v>
      </c>
    </row>
    <row r="742" spans="1:2" x14ac:dyDescent="0.25">
      <c r="A742" t="s">
        <v>3004</v>
      </c>
      <c r="B742" t="s">
        <v>3005</v>
      </c>
    </row>
    <row r="743" spans="1:2" x14ac:dyDescent="0.25">
      <c r="A743" t="s">
        <v>519</v>
      </c>
      <c r="B743" t="s">
        <v>519</v>
      </c>
    </row>
    <row r="744" spans="1:2" x14ac:dyDescent="0.25">
      <c r="A744" t="s">
        <v>3006</v>
      </c>
      <c r="B744" t="s">
        <v>3007</v>
      </c>
    </row>
    <row r="745" spans="1:2" x14ac:dyDescent="0.25">
      <c r="A745" t="s">
        <v>3226</v>
      </c>
      <c r="B745" t="s">
        <v>3227</v>
      </c>
    </row>
    <row r="746" spans="1:2" x14ac:dyDescent="0.25">
      <c r="A746" t="s">
        <v>520</v>
      </c>
      <c r="B746" t="s">
        <v>520</v>
      </c>
    </row>
    <row r="747" spans="1:2" x14ac:dyDescent="0.25">
      <c r="A747" t="s">
        <v>3228</v>
      </c>
      <c r="B747" t="s">
        <v>3229</v>
      </c>
    </row>
    <row r="748" spans="1:2" x14ac:dyDescent="0.25">
      <c r="A748" t="s">
        <v>25</v>
      </c>
      <c r="B748" t="s">
        <v>44</v>
      </c>
    </row>
    <row r="749" spans="1:2" x14ac:dyDescent="0.25">
      <c r="A749" t="s">
        <v>2496</v>
      </c>
      <c r="B749" t="s">
        <v>2497</v>
      </c>
    </row>
    <row r="750" spans="1:2" x14ac:dyDescent="0.25">
      <c r="A750" t="s">
        <v>169</v>
      </c>
      <c r="B750" t="s">
        <v>990</v>
      </c>
    </row>
    <row r="751" spans="1:2" x14ac:dyDescent="0.25">
      <c r="A751" t="s">
        <v>171</v>
      </c>
      <c r="B751" t="s">
        <v>172</v>
      </c>
    </row>
    <row r="752" spans="1:2" x14ac:dyDescent="0.25">
      <c r="A752" t="s">
        <v>3008</v>
      </c>
      <c r="B752" t="s">
        <v>3009</v>
      </c>
    </row>
    <row r="753" spans="1:2" x14ac:dyDescent="0.25">
      <c r="A753" t="s">
        <v>3010</v>
      </c>
      <c r="B753" t="s">
        <v>3011</v>
      </c>
    </row>
    <row r="754" spans="1:2" x14ac:dyDescent="0.25">
      <c r="A754" t="s">
        <v>3012</v>
      </c>
      <c r="B754" t="s">
        <v>3013</v>
      </c>
    </row>
    <row r="755" spans="1:2" x14ac:dyDescent="0.25">
      <c r="A755" t="s">
        <v>3014</v>
      </c>
      <c r="B755" t="s">
        <v>3015</v>
      </c>
    </row>
    <row r="756" spans="1:2" x14ac:dyDescent="0.25">
      <c r="A756" t="s">
        <v>521</v>
      </c>
      <c r="B756" t="s">
        <v>522</v>
      </c>
    </row>
    <row r="757" spans="1:2" x14ac:dyDescent="0.25">
      <c r="A757" t="s">
        <v>2421</v>
      </c>
      <c r="B757" t="s">
        <v>2422</v>
      </c>
    </row>
    <row r="758" spans="1:2" x14ac:dyDescent="0.25">
      <c r="A758" t="s">
        <v>3016</v>
      </c>
      <c r="B758" t="s">
        <v>3017</v>
      </c>
    </row>
    <row r="759" spans="1:2" x14ac:dyDescent="0.25">
      <c r="A759" t="s">
        <v>3018</v>
      </c>
      <c r="B759" t="s">
        <v>3019</v>
      </c>
    </row>
    <row r="760" spans="1:2" x14ac:dyDescent="0.25">
      <c r="A760" t="s">
        <v>2648</v>
      </c>
      <c r="B760" t="s">
        <v>2649</v>
      </c>
    </row>
    <row r="761" spans="1:2" x14ac:dyDescent="0.25">
      <c r="A761" t="s">
        <v>523</v>
      </c>
      <c r="B761" t="s">
        <v>523</v>
      </c>
    </row>
    <row r="762" spans="1:2" x14ac:dyDescent="0.25">
      <c r="A762" t="s">
        <v>524</v>
      </c>
      <c r="B762" t="s">
        <v>525</v>
      </c>
    </row>
    <row r="763" spans="1:2" x14ac:dyDescent="0.25">
      <c r="A763" t="s">
        <v>526</v>
      </c>
      <c r="B763" t="s">
        <v>526</v>
      </c>
    </row>
    <row r="764" spans="1:2" x14ac:dyDescent="0.25">
      <c r="A764" t="s">
        <v>2267</v>
      </c>
      <c r="B764" t="s">
        <v>2268</v>
      </c>
    </row>
    <row r="765" spans="1:2" x14ac:dyDescent="0.25">
      <c r="A765" t="s">
        <v>527</v>
      </c>
      <c r="B765" t="s">
        <v>527</v>
      </c>
    </row>
    <row r="766" spans="1:2" x14ac:dyDescent="0.25">
      <c r="A766" t="s">
        <v>2313</v>
      </c>
      <c r="B766" t="s">
        <v>2314</v>
      </c>
    </row>
    <row r="767" spans="1:2" x14ac:dyDescent="0.25">
      <c r="A767" t="s">
        <v>2145</v>
      </c>
      <c r="B767" t="s">
        <v>2146</v>
      </c>
    </row>
    <row r="768" spans="1:2" x14ac:dyDescent="0.25">
      <c r="A768" t="s">
        <v>528</v>
      </c>
      <c r="B768" t="s">
        <v>528</v>
      </c>
    </row>
    <row r="769" spans="1:2" x14ac:dyDescent="0.25">
      <c r="A769" t="s">
        <v>3020</v>
      </c>
      <c r="B769" t="s">
        <v>3021</v>
      </c>
    </row>
    <row r="770" spans="1:2" x14ac:dyDescent="0.25">
      <c r="A770" t="s">
        <v>3022</v>
      </c>
      <c r="B770" t="s">
        <v>3023</v>
      </c>
    </row>
    <row r="771" spans="1:2" x14ac:dyDescent="0.25">
      <c r="A771" t="s">
        <v>3024</v>
      </c>
      <c r="B771" t="s">
        <v>3025</v>
      </c>
    </row>
    <row r="772" spans="1:2" x14ac:dyDescent="0.25">
      <c r="A772" t="s">
        <v>2147</v>
      </c>
      <c r="B772" t="s">
        <v>2148</v>
      </c>
    </row>
    <row r="773" spans="1:2" x14ac:dyDescent="0.25">
      <c r="A773" t="s">
        <v>529</v>
      </c>
      <c r="B773" t="s">
        <v>530</v>
      </c>
    </row>
    <row r="774" spans="1:2" x14ac:dyDescent="0.25">
      <c r="A774" t="s">
        <v>531</v>
      </c>
      <c r="B774" t="s">
        <v>532</v>
      </c>
    </row>
    <row r="775" spans="1:2" x14ac:dyDescent="0.25">
      <c r="A775" t="s">
        <v>533</v>
      </c>
      <c r="B775" t="s">
        <v>534</v>
      </c>
    </row>
    <row r="776" spans="1:2" x14ac:dyDescent="0.25">
      <c r="A776" t="s">
        <v>3026</v>
      </c>
      <c r="B776" t="s">
        <v>3027</v>
      </c>
    </row>
    <row r="777" spans="1:2" x14ac:dyDescent="0.25">
      <c r="A777" t="s">
        <v>2269</v>
      </c>
      <c r="B777" t="s">
        <v>2270</v>
      </c>
    </row>
    <row r="778" spans="1:2" x14ac:dyDescent="0.25">
      <c r="A778" t="s">
        <v>3028</v>
      </c>
      <c r="B778" t="s">
        <v>3029</v>
      </c>
    </row>
    <row r="779" spans="1:2" x14ac:dyDescent="0.25">
      <c r="A779" t="s">
        <v>3030</v>
      </c>
      <c r="B779" t="s">
        <v>3031</v>
      </c>
    </row>
    <row r="780" spans="1:2" x14ac:dyDescent="0.25">
      <c r="A780" t="s">
        <v>3032</v>
      </c>
      <c r="B780" t="s">
        <v>3033</v>
      </c>
    </row>
    <row r="781" spans="1:2" x14ac:dyDescent="0.25">
      <c r="A781" t="s">
        <v>3034</v>
      </c>
      <c r="B781" t="s">
        <v>3035</v>
      </c>
    </row>
    <row r="782" spans="1:2" x14ac:dyDescent="0.25">
      <c r="A782" t="s">
        <v>3036</v>
      </c>
      <c r="B782" t="s">
        <v>3037</v>
      </c>
    </row>
    <row r="783" spans="1:2" x14ac:dyDescent="0.25">
      <c r="A783" t="s">
        <v>3038</v>
      </c>
      <c r="B783" t="s">
        <v>3039</v>
      </c>
    </row>
    <row r="784" spans="1:2" x14ac:dyDescent="0.25">
      <c r="A784" t="s">
        <v>1887</v>
      </c>
      <c r="B784" t="s">
        <v>535</v>
      </c>
    </row>
    <row r="785" spans="1:2" x14ac:dyDescent="0.25">
      <c r="A785" t="s">
        <v>3040</v>
      </c>
      <c r="B785" t="s">
        <v>3041</v>
      </c>
    </row>
    <row r="786" spans="1:2" x14ac:dyDescent="0.25">
      <c r="A786" t="s">
        <v>1002</v>
      </c>
      <c r="B786" t="s">
        <v>1003</v>
      </c>
    </row>
    <row r="787" spans="1:2" x14ac:dyDescent="0.25">
      <c r="A787" t="s">
        <v>3042</v>
      </c>
      <c r="B787" t="s">
        <v>3043</v>
      </c>
    </row>
    <row r="788" spans="1:2" x14ac:dyDescent="0.25">
      <c r="A788" t="s">
        <v>1001</v>
      </c>
      <c r="B788" t="s">
        <v>744</v>
      </c>
    </row>
    <row r="789" spans="1:2" x14ac:dyDescent="0.25">
      <c r="A789" t="s">
        <v>536</v>
      </c>
      <c r="B789" t="s">
        <v>536</v>
      </c>
    </row>
    <row r="790" spans="1:2" x14ac:dyDescent="0.25">
      <c r="A790" t="s">
        <v>720</v>
      </c>
      <c r="B790" t="s">
        <v>537</v>
      </c>
    </row>
    <row r="791" spans="1:2" x14ac:dyDescent="0.25">
      <c r="A791" t="s">
        <v>722</v>
      </c>
      <c r="B791" t="s">
        <v>538</v>
      </c>
    </row>
    <row r="792" spans="1:2" x14ac:dyDescent="0.25">
      <c r="A792" t="s">
        <v>539</v>
      </c>
      <c r="B792" t="s">
        <v>540</v>
      </c>
    </row>
    <row r="793" spans="1:2" x14ac:dyDescent="0.25">
      <c r="A793" t="s">
        <v>3044</v>
      </c>
      <c r="B793" t="s">
        <v>3045</v>
      </c>
    </row>
    <row r="794" spans="1:2" x14ac:dyDescent="0.25">
      <c r="A794" t="s">
        <v>721</v>
      </c>
      <c r="B794" t="s">
        <v>1889</v>
      </c>
    </row>
    <row r="795" spans="1:2" x14ac:dyDescent="0.25">
      <c r="A795" t="s">
        <v>3230</v>
      </c>
      <c r="B795" t="s">
        <v>3231</v>
      </c>
    </row>
    <row r="796" spans="1:2" x14ac:dyDescent="0.25">
      <c r="A796" t="s">
        <v>542</v>
      </c>
      <c r="B796" t="s">
        <v>543</v>
      </c>
    </row>
    <row r="797" spans="1:2" x14ac:dyDescent="0.25">
      <c r="A797" t="s">
        <v>2066</v>
      </c>
      <c r="B797" t="s">
        <v>2067</v>
      </c>
    </row>
    <row r="798" spans="1:2" x14ac:dyDescent="0.25">
      <c r="A798" t="s">
        <v>723</v>
      </c>
      <c r="B798" t="s">
        <v>544</v>
      </c>
    </row>
    <row r="799" spans="1:2" x14ac:dyDescent="0.25">
      <c r="A799" t="s">
        <v>545</v>
      </c>
      <c r="B799" t="s">
        <v>1890</v>
      </c>
    </row>
    <row r="800" spans="1:2" x14ac:dyDescent="0.25">
      <c r="A800" t="s">
        <v>2271</v>
      </c>
      <c r="B800" t="s">
        <v>2272</v>
      </c>
    </row>
    <row r="801" spans="1:2" x14ac:dyDescent="0.25">
      <c r="A801" t="s">
        <v>1955</v>
      </c>
      <c r="B801" t="s">
        <v>1956</v>
      </c>
    </row>
    <row r="802" spans="1:2" x14ac:dyDescent="0.25">
      <c r="A802" t="s">
        <v>3046</v>
      </c>
      <c r="B802" t="s">
        <v>3047</v>
      </c>
    </row>
    <row r="803" spans="1:2" x14ac:dyDescent="0.25">
      <c r="A803" t="s">
        <v>2652</v>
      </c>
      <c r="B803" t="s">
        <v>2653</v>
      </c>
    </row>
    <row r="804" spans="1:2" x14ac:dyDescent="0.25">
      <c r="A804" t="s">
        <v>546</v>
      </c>
      <c r="B804" t="s">
        <v>547</v>
      </c>
    </row>
    <row r="805" spans="1:2" x14ac:dyDescent="0.25">
      <c r="A805" t="s">
        <v>611</v>
      </c>
      <c r="B805" t="s">
        <v>745</v>
      </c>
    </row>
    <row r="806" spans="1:2" x14ac:dyDescent="0.25">
      <c r="A806" t="s">
        <v>548</v>
      </c>
      <c r="B806" t="s">
        <v>548</v>
      </c>
    </row>
    <row r="807" spans="1:2" x14ac:dyDescent="0.25">
      <c r="A807" t="s">
        <v>3048</v>
      </c>
      <c r="B807" t="s">
        <v>3049</v>
      </c>
    </row>
    <row r="808" spans="1:2" x14ac:dyDescent="0.25">
      <c r="A808" t="s">
        <v>549</v>
      </c>
      <c r="B808" t="s">
        <v>550</v>
      </c>
    </row>
    <row r="809" spans="1:2" x14ac:dyDescent="0.25">
      <c r="A809" t="s">
        <v>3050</v>
      </c>
      <c r="B809" t="s">
        <v>3051</v>
      </c>
    </row>
    <row r="810" spans="1:2" x14ac:dyDescent="0.25">
      <c r="A810" t="s">
        <v>724</v>
      </c>
      <c r="B810" t="s">
        <v>553</v>
      </c>
    </row>
    <row r="811" spans="1:2" x14ac:dyDescent="0.25">
      <c r="A811" t="s">
        <v>551</v>
      </c>
      <c r="B811" t="s">
        <v>552</v>
      </c>
    </row>
    <row r="812" spans="1:2" x14ac:dyDescent="0.25">
      <c r="A812" t="s">
        <v>2315</v>
      </c>
      <c r="B812" t="s">
        <v>2316</v>
      </c>
    </row>
    <row r="813" spans="1:2" x14ac:dyDescent="0.25">
      <c r="A813" t="s">
        <v>2423</v>
      </c>
      <c r="B813" t="s">
        <v>2424</v>
      </c>
    </row>
    <row r="814" spans="1:2" x14ac:dyDescent="0.25">
      <c r="A814" t="s">
        <v>554</v>
      </c>
      <c r="B814" t="s">
        <v>555</v>
      </c>
    </row>
    <row r="815" spans="1:2" x14ac:dyDescent="0.25">
      <c r="A815" t="s">
        <v>556</v>
      </c>
      <c r="B815" t="s">
        <v>557</v>
      </c>
    </row>
    <row r="816" spans="1:2" x14ac:dyDescent="0.25">
      <c r="A816" t="s">
        <v>2475</v>
      </c>
      <c r="B816" t="s">
        <v>2476</v>
      </c>
    </row>
    <row r="817" spans="1:2" x14ac:dyDescent="0.25">
      <c r="A817" t="s">
        <v>2425</v>
      </c>
      <c r="B817" t="s">
        <v>2426</v>
      </c>
    </row>
    <row r="818" spans="1:2" x14ac:dyDescent="0.25">
      <c r="A818" t="s">
        <v>2656</v>
      </c>
      <c r="B818" t="s">
        <v>2657</v>
      </c>
    </row>
    <row r="819" spans="1:2" x14ac:dyDescent="0.25">
      <c r="A819" t="s">
        <v>3052</v>
      </c>
      <c r="B819" t="s">
        <v>3053</v>
      </c>
    </row>
    <row r="820" spans="1:2" x14ac:dyDescent="0.25">
      <c r="A820" t="s">
        <v>3054</v>
      </c>
      <c r="B820" t="s">
        <v>3055</v>
      </c>
    </row>
    <row r="821" spans="1:2" x14ac:dyDescent="0.25">
      <c r="A821" t="s">
        <v>2654</v>
      </c>
      <c r="B821" t="s">
        <v>2655</v>
      </c>
    </row>
    <row r="822" spans="1:2" x14ac:dyDescent="0.25">
      <c r="A822" t="s">
        <v>11</v>
      </c>
      <c r="B822" t="s">
        <v>11</v>
      </c>
    </row>
    <row r="823" spans="1:2" x14ac:dyDescent="0.25">
      <c r="A823" t="s">
        <v>558</v>
      </c>
      <c r="B823" t="s">
        <v>558</v>
      </c>
    </row>
    <row r="824" spans="1:2" x14ac:dyDescent="0.25">
      <c r="A824" t="s">
        <v>3056</v>
      </c>
      <c r="B824" t="s">
        <v>3057</v>
      </c>
    </row>
    <row r="825" spans="1:2" x14ac:dyDescent="0.25">
      <c r="A825" t="s">
        <v>725</v>
      </c>
      <c r="B825" t="s">
        <v>559</v>
      </c>
    </row>
    <row r="826" spans="1:2" x14ac:dyDescent="0.25">
      <c r="A826" t="s">
        <v>560</v>
      </c>
      <c r="B826" t="s">
        <v>561</v>
      </c>
    </row>
    <row r="827" spans="1:2" x14ac:dyDescent="0.25">
      <c r="A827" t="s">
        <v>746</v>
      </c>
      <c r="B827" t="s">
        <v>746</v>
      </c>
    </row>
    <row r="828" spans="1:2" x14ac:dyDescent="0.25">
      <c r="A828" t="s">
        <v>20</v>
      </c>
      <c r="B828" t="s">
        <v>562</v>
      </c>
    </row>
    <row r="829" spans="1:2" x14ac:dyDescent="0.25">
      <c r="A829" t="s">
        <v>726</v>
      </c>
      <c r="B829" t="s">
        <v>563</v>
      </c>
    </row>
    <row r="830" spans="1:2" x14ac:dyDescent="0.25">
      <c r="A830" t="s">
        <v>564</v>
      </c>
      <c r="B830" t="s">
        <v>565</v>
      </c>
    </row>
    <row r="831" spans="1:2" x14ac:dyDescent="0.25">
      <c r="A831" t="s">
        <v>3058</v>
      </c>
      <c r="B831" t="s">
        <v>3059</v>
      </c>
    </row>
    <row r="832" spans="1:2" x14ac:dyDescent="0.25">
      <c r="A832" t="s">
        <v>2273</v>
      </c>
      <c r="B832" t="s">
        <v>2274</v>
      </c>
    </row>
    <row r="833" spans="1:2" x14ac:dyDescent="0.25">
      <c r="A833" t="s">
        <v>728</v>
      </c>
      <c r="B833" t="s">
        <v>581</v>
      </c>
    </row>
    <row r="834" spans="1:2" x14ac:dyDescent="0.25">
      <c r="A834" t="s">
        <v>568</v>
      </c>
      <c r="B834" t="s">
        <v>569</v>
      </c>
    </row>
    <row r="835" spans="1:2" x14ac:dyDescent="0.25">
      <c r="A835" t="s">
        <v>566</v>
      </c>
      <c r="B835" t="s">
        <v>567</v>
      </c>
    </row>
    <row r="836" spans="1:2" x14ac:dyDescent="0.25">
      <c r="A836" t="s">
        <v>3060</v>
      </c>
      <c r="B836" t="s">
        <v>3060</v>
      </c>
    </row>
    <row r="837" spans="1:2" x14ac:dyDescent="0.25">
      <c r="A837" t="s">
        <v>570</v>
      </c>
      <c r="B837" t="s">
        <v>570</v>
      </c>
    </row>
    <row r="838" spans="1:2" x14ac:dyDescent="0.25">
      <c r="A838" t="s">
        <v>3061</v>
      </c>
      <c r="B838" t="s">
        <v>3061</v>
      </c>
    </row>
    <row r="839" spans="1:2" x14ac:dyDescent="0.25">
      <c r="A839" t="s">
        <v>571</v>
      </c>
      <c r="B839" t="s">
        <v>571</v>
      </c>
    </row>
    <row r="840" spans="1:2" x14ac:dyDescent="0.25">
      <c r="A840" t="s">
        <v>10</v>
      </c>
      <c r="B840" t="s">
        <v>10</v>
      </c>
    </row>
    <row r="841" spans="1:2" x14ac:dyDescent="0.25">
      <c r="A841" t="s">
        <v>2658</v>
      </c>
      <c r="B841" t="s">
        <v>2659</v>
      </c>
    </row>
    <row r="842" spans="1:2" x14ac:dyDescent="0.25">
      <c r="A842" t="s">
        <v>572</v>
      </c>
      <c r="B842" t="s">
        <v>572</v>
      </c>
    </row>
    <row r="843" spans="1:2" x14ac:dyDescent="0.25">
      <c r="A843" t="s">
        <v>3062</v>
      </c>
      <c r="B843" t="s">
        <v>3063</v>
      </c>
    </row>
    <row r="844" spans="1:2" x14ac:dyDescent="0.25">
      <c r="A844" t="s">
        <v>573</v>
      </c>
      <c r="B844" t="s">
        <v>573</v>
      </c>
    </row>
    <row r="845" spans="1:2" x14ac:dyDescent="0.25">
      <c r="A845" t="s">
        <v>574</v>
      </c>
      <c r="B845" t="s">
        <v>575</v>
      </c>
    </row>
    <row r="846" spans="1:2" x14ac:dyDescent="0.25">
      <c r="A846" t="s">
        <v>576</v>
      </c>
      <c r="B846" t="s">
        <v>576</v>
      </c>
    </row>
    <row r="847" spans="1:2" x14ac:dyDescent="0.25">
      <c r="A847" t="s">
        <v>1891</v>
      </c>
      <c r="B847" t="s">
        <v>577</v>
      </c>
    </row>
    <row r="848" spans="1:2" x14ac:dyDescent="0.25">
      <c r="A848" t="s">
        <v>3064</v>
      </c>
      <c r="B848" t="s">
        <v>3065</v>
      </c>
    </row>
    <row r="849" spans="1:2" x14ac:dyDescent="0.25">
      <c r="A849" t="s">
        <v>727</v>
      </c>
      <c r="B849" t="s">
        <v>578</v>
      </c>
    </row>
    <row r="850" spans="1:2" x14ac:dyDescent="0.25">
      <c r="A850" t="s">
        <v>3232</v>
      </c>
      <c r="B850" t="s">
        <v>3233</v>
      </c>
    </row>
    <row r="851" spans="1:2" x14ac:dyDescent="0.25">
      <c r="A851" t="s">
        <v>579</v>
      </c>
      <c r="B851" t="s">
        <v>580</v>
      </c>
    </row>
    <row r="852" spans="1:2" x14ac:dyDescent="0.25">
      <c r="A852" t="s">
        <v>3066</v>
      </c>
      <c r="B852" t="s">
        <v>3067</v>
      </c>
    </row>
    <row r="853" spans="1:2" x14ac:dyDescent="0.25">
      <c r="A853" t="s">
        <v>3068</v>
      </c>
      <c r="B853" t="s">
        <v>3069</v>
      </c>
    </row>
    <row r="854" spans="1:2" x14ac:dyDescent="0.25">
      <c r="A854" t="s">
        <v>582</v>
      </c>
      <c r="B854" t="s">
        <v>583</v>
      </c>
    </row>
    <row r="855" spans="1:2" x14ac:dyDescent="0.25">
      <c r="A855" t="s">
        <v>729</v>
      </c>
      <c r="B855" t="s">
        <v>584</v>
      </c>
    </row>
    <row r="856" spans="1:2" x14ac:dyDescent="0.25">
      <c r="A856" t="s">
        <v>730</v>
      </c>
      <c r="B856" t="s">
        <v>585</v>
      </c>
    </row>
    <row r="857" spans="1:2" x14ac:dyDescent="0.25">
      <c r="A857" t="s">
        <v>731</v>
      </c>
      <c r="B857" t="s">
        <v>586</v>
      </c>
    </row>
    <row r="858" spans="1:2" x14ac:dyDescent="0.25">
      <c r="A858" t="s">
        <v>732</v>
      </c>
      <c r="B858" t="s">
        <v>589</v>
      </c>
    </row>
    <row r="859" spans="1:2" x14ac:dyDescent="0.25">
      <c r="A859" t="s">
        <v>587</v>
      </c>
      <c r="B859" t="s">
        <v>588</v>
      </c>
    </row>
    <row r="860" spans="1:2" x14ac:dyDescent="0.25">
      <c r="A860" t="s">
        <v>2660</v>
      </c>
      <c r="B860" t="s">
        <v>2661</v>
      </c>
    </row>
    <row r="861" spans="1:2" x14ac:dyDescent="0.25">
      <c r="A861" t="s">
        <v>3145</v>
      </c>
      <c r="B861" t="s">
        <v>3146</v>
      </c>
    </row>
    <row r="862" spans="1:2" x14ac:dyDescent="0.25">
      <c r="A862" t="s">
        <v>2149</v>
      </c>
      <c r="B862" t="s">
        <v>2150</v>
      </c>
    </row>
    <row r="863" spans="1:2" x14ac:dyDescent="0.25">
      <c r="A863" t="s">
        <v>1892</v>
      </c>
      <c r="B863" t="s">
        <v>1893</v>
      </c>
    </row>
    <row r="864" spans="1:2" x14ac:dyDescent="0.25">
      <c r="A864" t="s">
        <v>1894</v>
      </c>
      <c r="B864" t="s">
        <v>1895</v>
      </c>
    </row>
    <row r="865" spans="1:2" x14ac:dyDescent="0.25">
      <c r="A865" t="s">
        <v>590</v>
      </c>
      <c r="B865" t="s">
        <v>591</v>
      </c>
    </row>
  </sheetData>
  <sheetProtection algorithmName="SHA-512" hashValue="bkO5QsjwCJ/RgC3oIaCBgKUhnL3Uin1hXMQ1KPwkYtG8nEllvtgqyYeDdi6oqQZKWVsckX7C3uS+tzKGKIaIAw==" saltValue="LP9hFAmf093g2SlQqdyHQg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B36"/>
  <sheetViews>
    <sheetView workbookViewId="0">
      <selection activeCell="D22" sqref="D22"/>
    </sheetView>
  </sheetViews>
  <sheetFormatPr defaultRowHeight="15" x14ac:dyDescent="0.25"/>
  <cols>
    <col min="1" max="1" width="20" bestFit="1" customWidth="1"/>
    <col min="2" max="2" width="36.5703125" bestFit="1" customWidth="1"/>
    <col min="4" max="4" width="21.28515625" bestFit="1" customWidth="1"/>
  </cols>
  <sheetData>
    <row r="1" spans="1:2" x14ac:dyDescent="0.25">
      <c r="A1" t="s">
        <v>1553</v>
      </c>
      <c r="B1" t="s">
        <v>959</v>
      </c>
    </row>
    <row r="2" spans="1:2" x14ac:dyDescent="0.25">
      <c r="A2" t="s">
        <v>1057</v>
      </c>
      <c r="B2" t="s">
        <v>1554</v>
      </c>
    </row>
    <row r="3" spans="1:2" x14ac:dyDescent="0.25">
      <c r="A3" t="s">
        <v>1555</v>
      </c>
      <c r="B3" t="s">
        <v>2068</v>
      </c>
    </row>
    <row r="4" spans="1:2" x14ac:dyDescent="0.25">
      <c r="A4" t="s">
        <v>1556</v>
      </c>
      <c r="B4" t="s">
        <v>1556</v>
      </c>
    </row>
    <row r="5" spans="1:2" x14ac:dyDescent="0.25">
      <c r="A5" t="s">
        <v>594</v>
      </c>
      <c r="B5" t="s">
        <v>1557</v>
      </c>
    </row>
    <row r="6" spans="1:2" x14ac:dyDescent="0.25">
      <c r="A6" t="s">
        <v>599</v>
      </c>
      <c r="B6" t="s">
        <v>1558</v>
      </c>
    </row>
    <row r="7" spans="1:2" x14ac:dyDescent="0.25">
      <c r="A7" t="s">
        <v>596</v>
      </c>
      <c r="B7" t="s">
        <v>1559</v>
      </c>
    </row>
    <row r="8" spans="1:2" x14ac:dyDescent="0.25">
      <c r="A8" t="s">
        <v>1560</v>
      </c>
      <c r="B8" t="s">
        <v>2069</v>
      </c>
    </row>
    <row r="9" spans="1:2" x14ac:dyDescent="0.25">
      <c r="A9" t="s">
        <v>1561</v>
      </c>
      <c r="B9" t="s">
        <v>2070</v>
      </c>
    </row>
    <row r="10" spans="1:2" x14ac:dyDescent="0.25">
      <c r="A10" t="s">
        <v>1562</v>
      </c>
      <c r="B10" t="s">
        <v>2071</v>
      </c>
    </row>
    <row r="11" spans="1:2" x14ac:dyDescent="0.25">
      <c r="A11" t="s">
        <v>1563</v>
      </c>
      <c r="B11" t="s">
        <v>2072</v>
      </c>
    </row>
    <row r="12" spans="1:2" x14ac:dyDescent="0.25">
      <c r="A12" t="s">
        <v>1564</v>
      </c>
      <c r="B12" t="s">
        <v>2073</v>
      </c>
    </row>
    <row r="13" spans="1:2" x14ac:dyDescent="0.25">
      <c r="A13" t="s">
        <v>1565</v>
      </c>
      <c r="B13" t="s">
        <v>2074</v>
      </c>
    </row>
    <row r="14" spans="1:2" x14ac:dyDescent="0.25">
      <c r="A14" t="s">
        <v>1566</v>
      </c>
      <c r="B14" t="s">
        <v>2075</v>
      </c>
    </row>
    <row r="15" spans="1:2" x14ac:dyDescent="0.25">
      <c r="A15" t="s">
        <v>1567</v>
      </c>
      <c r="B15" t="s">
        <v>2076</v>
      </c>
    </row>
    <row r="16" spans="1:2" x14ac:dyDescent="0.25">
      <c r="A16" t="s">
        <v>1568</v>
      </c>
      <c r="B16" t="s">
        <v>2077</v>
      </c>
    </row>
    <row r="17" spans="1:2" x14ac:dyDescent="0.25">
      <c r="A17" t="s">
        <v>1569</v>
      </c>
      <c r="B17" t="s">
        <v>2078</v>
      </c>
    </row>
    <row r="18" spans="1:2" x14ac:dyDescent="0.25">
      <c r="A18" t="s">
        <v>1570</v>
      </c>
      <c r="B18" t="s">
        <v>2079</v>
      </c>
    </row>
    <row r="19" spans="1:2" x14ac:dyDescent="0.25">
      <c r="A19" t="s">
        <v>1571</v>
      </c>
      <c r="B19" t="s">
        <v>2080</v>
      </c>
    </row>
    <row r="20" spans="1:2" x14ac:dyDescent="0.25">
      <c r="A20" t="s">
        <v>960</v>
      </c>
      <c r="B20" t="s">
        <v>1572</v>
      </c>
    </row>
    <row r="21" spans="1:2" x14ac:dyDescent="0.25">
      <c r="A21" t="s">
        <v>961</v>
      </c>
      <c r="B21" t="s">
        <v>1573</v>
      </c>
    </row>
    <row r="22" spans="1:2" x14ac:dyDescent="0.25">
      <c r="A22" t="s">
        <v>962</v>
      </c>
      <c r="B22" t="s">
        <v>1574</v>
      </c>
    </row>
    <row r="23" spans="1:2" x14ac:dyDescent="0.25">
      <c r="A23" t="s">
        <v>39</v>
      </c>
      <c r="B23" t="s">
        <v>1575</v>
      </c>
    </row>
    <row r="24" spans="1:2" x14ac:dyDescent="0.25">
      <c r="A24" t="s">
        <v>602</v>
      </c>
      <c r="B24" t="s">
        <v>1576</v>
      </c>
    </row>
    <row r="25" spans="1:2" x14ac:dyDescent="0.25">
      <c r="A25" t="s">
        <v>963</v>
      </c>
      <c r="B25" t="s">
        <v>1577</v>
      </c>
    </row>
    <row r="26" spans="1:2" x14ac:dyDescent="0.25">
      <c r="A26" t="s">
        <v>1578</v>
      </c>
      <c r="B26" t="s">
        <v>1579</v>
      </c>
    </row>
    <row r="27" spans="1:2" x14ac:dyDescent="0.25">
      <c r="A27" t="s">
        <v>1580</v>
      </c>
      <c r="B27" t="s">
        <v>1581</v>
      </c>
    </row>
    <row r="28" spans="1:2" x14ac:dyDescent="0.25">
      <c r="A28" t="s">
        <v>1582</v>
      </c>
      <c r="B28" t="s">
        <v>1583</v>
      </c>
    </row>
    <row r="29" spans="1:2" x14ac:dyDescent="0.25">
      <c r="A29" t="s">
        <v>1584</v>
      </c>
      <c r="B29" t="s">
        <v>1585</v>
      </c>
    </row>
    <row r="30" spans="1:2" x14ac:dyDescent="0.25">
      <c r="A30" t="s">
        <v>2081</v>
      </c>
      <c r="B30" t="s">
        <v>2082</v>
      </c>
    </row>
    <row r="31" spans="1:2" x14ac:dyDescent="0.25">
      <c r="A31" t="s">
        <v>1007</v>
      </c>
      <c r="B31" t="s">
        <v>1586</v>
      </c>
    </row>
    <row r="32" spans="1:2" x14ac:dyDescent="0.25">
      <c r="A32" t="s">
        <v>1587</v>
      </c>
      <c r="B32" t="s">
        <v>1588</v>
      </c>
    </row>
    <row r="33" spans="1:2" x14ac:dyDescent="0.25">
      <c r="A33" t="s">
        <v>1589</v>
      </c>
      <c r="B33" t="s">
        <v>1590</v>
      </c>
    </row>
    <row r="34" spans="1:2" x14ac:dyDescent="0.25">
      <c r="A34" t="s">
        <v>1591</v>
      </c>
      <c r="B34" t="s">
        <v>1592</v>
      </c>
    </row>
    <row r="35" spans="1:2" x14ac:dyDescent="0.25">
      <c r="A35" t="s">
        <v>1593</v>
      </c>
      <c r="B35" t="s">
        <v>1594</v>
      </c>
    </row>
    <row r="36" spans="1:2" x14ac:dyDescent="0.25">
      <c r="A36" t="s">
        <v>1595</v>
      </c>
      <c r="B36" t="s">
        <v>1596</v>
      </c>
    </row>
  </sheetData>
  <sheetProtection algorithmName="SHA-512" hashValue="lDEk/UqL/rYE7qcN1e+n4lT5yXjPs3pPCVVXxCNxkvg5jI74008hGsC3fFV9dFRtsh87Jo1x/RZG9j3wnEMKDg==" saltValue="BgUp6RQxWx+dkE8wf0v1UA==" spinCount="100000" sheet="1" objects="1" scenarios="1" selectLockedCells="1" selectUnlockedCells="1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79998168889431442"/>
    <pageSetUpPr fitToPage="1"/>
  </sheetPr>
  <dimension ref="A1:K222"/>
  <sheetViews>
    <sheetView zoomScale="70" zoomScaleNormal="70" workbookViewId="0">
      <pane ySplit="1" topLeftCell="A2" activePane="bottomLeft" state="frozen"/>
      <selection pane="bottomLeft" activeCell="A17" sqref="A17:XFD17"/>
    </sheetView>
  </sheetViews>
  <sheetFormatPr defaultRowHeight="15" x14ac:dyDescent="0.25"/>
  <cols>
    <col min="1" max="1" width="20.28515625" bestFit="1" customWidth="1"/>
    <col min="2" max="2" width="12.140625" customWidth="1"/>
    <col min="3" max="3" width="46.85546875" bestFit="1" customWidth="1"/>
    <col min="4" max="4" width="29.28515625" bestFit="1" customWidth="1"/>
    <col min="5" max="5" width="13.85546875" bestFit="1" customWidth="1"/>
    <col min="6" max="7" width="27.7109375" bestFit="1" customWidth="1"/>
    <col min="8" max="8" width="24.28515625" style="64" customWidth="1"/>
    <col min="9" max="9" width="15.28515625" style="64" customWidth="1"/>
    <col min="10" max="10" width="12.5703125" style="129" customWidth="1"/>
    <col min="11" max="11" width="25.42578125" style="64" hidden="1" customWidth="1"/>
  </cols>
  <sheetData>
    <row r="1" spans="1:11" x14ac:dyDescent="0.25">
      <c r="A1" t="s">
        <v>0</v>
      </c>
      <c r="B1" t="s">
        <v>1913</v>
      </c>
      <c r="C1" t="s">
        <v>1022</v>
      </c>
      <c r="D1" t="s">
        <v>1914</v>
      </c>
      <c r="E1" t="s">
        <v>28</v>
      </c>
      <c r="F1" t="s">
        <v>1023</v>
      </c>
      <c r="G1" t="s">
        <v>1024</v>
      </c>
      <c r="H1" s="64" t="s">
        <v>1915</v>
      </c>
      <c r="I1" s="64" t="s">
        <v>1916</v>
      </c>
      <c r="J1" s="129" t="s">
        <v>1917</v>
      </c>
      <c r="K1" s="64" t="s">
        <v>3070</v>
      </c>
    </row>
    <row r="2" spans="1:11" x14ac:dyDescent="0.25">
      <c r="A2" t="s">
        <v>1026</v>
      </c>
      <c r="B2">
        <v>100076</v>
      </c>
      <c r="C2" t="s">
        <v>1027</v>
      </c>
      <c r="D2" t="s">
        <v>1648</v>
      </c>
      <c r="E2" t="s">
        <v>1009</v>
      </c>
      <c r="F2" t="s">
        <v>2083</v>
      </c>
      <c r="G2" t="s">
        <v>1028</v>
      </c>
      <c r="H2" s="64">
        <v>9498</v>
      </c>
      <c r="I2" s="64">
        <v>32690</v>
      </c>
      <c r="J2" s="129">
        <v>26946</v>
      </c>
      <c r="K2" s="64" t="s">
        <v>1401</v>
      </c>
    </row>
    <row r="3" spans="1:11" x14ac:dyDescent="0.25">
      <c r="A3" t="s">
        <v>1029</v>
      </c>
      <c r="B3">
        <v>100103</v>
      </c>
      <c r="C3" t="s">
        <v>1030</v>
      </c>
      <c r="D3" t="s">
        <v>1031</v>
      </c>
      <c r="E3" t="s">
        <v>1009</v>
      </c>
      <c r="F3" t="s">
        <v>1032</v>
      </c>
      <c r="G3" t="s">
        <v>1028</v>
      </c>
      <c r="H3" s="64">
        <v>17168</v>
      </c>
      <c r="I3" s="64">
        <v>133711</v>
      </c>
      <c r="J3" s="129">
        <v>114135</v>
      </c>
      <c r="K3" s="64" t="s">
        <v>1401</v>
      </c>
    </row>
    <row r="4" spans="1:11" x14ac:dyDescent="0.25">
      <c r="A4" t="s">
        <v>1033</v>
      </c>
      <c r="B4">
        <v>100200</v>
      </c>
      <c r="C4" t="s">
        <v>1034</v>
      </c>
      <c r="D4" t="s">
        <v>1652</v>
      </c>
      <c r="E4" t="s">
        <v>1009</v>
      </c>
      <c r="F4" t="s">
        <v>1035</v>
      </c>
      <c r="G4" t="s">
        <v>1028</v>
      </c>
      <c r="H4" s="64">
        <v>1</v>
      </c>
      <c r="I4" s="64">
        <v>22148</v>
      </c>
      <c r="J4" s="129">
        <v>17401</v>
      </c>
      <c r="K4" s="64" t="s">
        <v>3071</v>
      </c>
    </row>
    <row r="5" spans="1:11" x14ac:dyDescent="0.25">
      <c r="A5" t="s">
        <v>3234</v>
      </c>
      <c r="B5">
        <v>100135</v>
      </c>
      <c r="C5" t="s">
        <v>3235</v>
      </c>
      <c r="D5" t="s">
        <v>1650</v>
      </c>
      <c r="E5" t="s">
        <v>1009</v>
      </c>
      <c r="F5" t="s">
        <v>3082</v>
      </c>
      <c r="G5" t="s">
        <v>1028</v>
      </c>
      <c r="H5" s="64">
        <v>37865</v>
      </c>
      <c r="I5" s="64">
        <v>53436</v>
      </c>
      <c r="J5" s="129">
        <v>48500</v>
      </c>
      <c r="K5" s="64" t="s">
        <v>1119</v>
      </c>
    </row>
    <row r="6" spans="1:11" x14ac:dyDescent="0.25">
      <c r="A6" t="s">
        <v>1036</v>
      </c>
      <c r="B6">
        <v>100115</v>
      </c>
      <c r="C6" t="s">
        <v>1037</v>
      </c>
      <c r="D6" t="s">
        <v>1038</v>
      </c>
      <c r="E6" t="s">
        <v>1009</v>
      </c>
      <c r="F6" t="s">
        <v>1039</v>
      </c>
      <c r="G6" t="s">
        <v>1028</v>
      </c>
      <c r="H6" s="64" t="s">
        <v>3236</v>
      </c>
      <c r="I6" s="64">
        <v>5299</v>
      </c>
      <c r="J6" s="129">
        <v>4512</v>
      </c>
      <c r="K6" s="64" t="s">
        <v>1651</v>
      </c>
    </row>
    <row r="7" spans="1:11" x14ac:dyDescent="0.25">
      <c r="A7" t="s">
        <v>1040</v>
      </c>
      <c r="B7">
        <v>100141</v>
      </c>
      <c r="C7" t="s">
        <v>1041</v>
      </c>
      <c r="D7" t="s">
        <v>1038</v>
      </c>
      <c r="E7" t="s">
        <v>1009</v>
      </c>
      <c r="F7" t="s">
        <v>1042</v>
      </c>
      <c r="G7" t="s">
        <v>1028</v>
      </c>
      <c r="H7" s="64" t="s">
        <v>3237</v>
      </c>
      <c r="I7" s="64">
        <v>4268</v>
      </c>
      <c r="J7" s="129">
        <v>3573</v>
      </c>
      <c r="K7" s="64" t="s">
        <v>1651</v>
      </c>
    </row>
    <row r="8" spans="1:11" x14ac:dyDescent="0.25">
      <c r="A8" t="s">
        <v>3161</v>
      </c>
      <c r="B8">
        <v>100144</v>
      </c>
      <c r="C8" t="s">
        <v>3162</v>
      </c>
      <c r="D8" t="s">
        <v>1648</v>
      </c>
      <c r="E8" t="s">
        <v>1009</v>
      </c>
      <c r="F8" t="s">
        <v>2155</v>
      </c>
      <c r="G8" t="s">
        <v>1028</v>
      </c>
      <c r="H8" s="64">
        <v>25204</v>
      </c>
      <c r="I8" s="64">
        <v>79862</v>
      </c>
      <c r="J8" s="129">
        <v>71913</v>
      </c>
      <c r="K8" s="64" t="s">
        <v>1651</v>
      </c>
    </row>
    <row r="9" spans="1:11" x14ac:dyDescent="0.25">
      <c r="A9" t="s">
        <v>1043</v>
      </c>
      <c r="B9">
        <v>100186</v>
      </c>
      <c r="C9" t="s">
        <v>1044</v>
      </c>
      <c r="D9" t="s">
        <v>1648</v>
      </c>
      <c r="E9" t="s">
        <v>1009</v>
      </c>
      <c r="F9" t="s">
        <v>1045</v>
      </c>
      <c r="G9" t="s">
        <v>1028</v>
      </c>
      <c r="H9" s="64">
        <v>732</v>
      </c>
      <c r="I9" s="64">
        <v>8538</v>
      </c>
      <c r="J9" s="129">
        <v>7005</v>
      </c>
      <c r="K9" s="64" t="s">
        <v>3072</v>
      </c>
    </row>
    <row r="10" spans="1:11" x14ac:dyDescent="0.25">
      <c r="A10" t="s">
        <v>1046</v>
      </c>
      <c r="B10">
        <v>100230</v>
      </c>
      <c r="C10" t="s">
        <v>1047</v>
      </c>
      <c r="D10" t="s">
        <v>1648</v>
      </c>
      <c r="E10" t="s">
        <v>1009</v>
      </c>
      <c r="F10" t="s">
        <v>1048</v>
      </c>
      <c r="G10" t="s">
        <v>1028</v>
      </c>
      <c r="H10" s="64">
        <v>1828</v>
      </c>
      <c r="I10" s="64">
        <v>10744</v>
      </c>
      <c r="J10" s="129">
        <v>9149</v>
      </c>
      <c r="K10" s="64" t="s">
        <v>3071</v>
      </c>
    </row>
    <row r="11" spans="1:11" x14ac:dyDescent="0.25">
      <c r="A11" t="s">
        <v>1295</v>
      </c>
      <c r="B11">
        <v>100258</v>
      </c>
      <c r="C11" t="s">
        <v>1296</v>
      </c>
      <c r="D11" t="s">
        <v>1031</v>
      </c>
      <c r="E11" t="s">
        <v>1009</v>
      </c>
      <c r="F11" t="s">
        <v>2170</v>
      </c>
      <c r="G11" t="s">
        <v>1028</v>
      </c>
      <c r="H11" s="64">
        <v>20821</v>
      </c>
      <c r="I11" s="64">
        <v>62167</v>
      </c>
      <c r="J11" s="129">
        <v>51649</v>
      </c>
      <c r="K11" s="64" t="s">
        <v>3077</v>
      </c>
    </row>
    <row r="12" spans="1:11" x14ac:dyDescent="0.25">
      <c r="A12" t="s">
        <v>1049</v>
      </c>
      <c r="B12">
        <v>100278</v>
      </c>
      <c r="C12" t="s">
        <v>1050</v>
      </c>
      <c r="D12" t="s">
        <v>1648</v>
      </c>
      <c r="E12" t="s">
        <v>1009</v>
      </c>
      <c r="F12" t="s">
        <v>1412</v>
      </c>
      <c r="G12" t="s">
        <v>1028</v>
      </c>
      <c r="H12" s="64">
        <v>5480</v>
      </c>
      <c r="I12" s="64">
        <v>28936</v>
      </c>
      <c r="J12" s="129">
        <v>24558</v>
      </c>
      <c r="K12" s="64" t="s">
        <v>3073</v>
      </c>
    </row>
    <row r="13" spans="1:11" x14ac:dyDescent="0.25">
      <c r="A13" t="s">
        <v>1051</v>
      </c>
      <c r="B13">
        <v>100129</v>
      </c>
      <c r="C13" t="s">
        <v>1052</v>
      </c>
      <c r="D13" t="s">
        <v>1031</v>
      </c>
      <c r="E13" t="s">
        <v>1009</v>
      </c>
      <c r="F13" t="s">
        <v>1053</v>
      </c>
      <c r="G13" t="s">
        <v>1028</v>
      </c>
      <c r="H13" s="64">
        <v>1462</v>
      </c>
      <c r="I13" s="64">
        <v>54591</v>
      </c>
      <c r="J13" s="129">
        <v>46413</v>
      </c>
      <c r="K13" s="64" t="s">
        <v>3074</v>
      </c>
    </row>
    <row r="14" spans="1:11" x14ac:dyDescent="0.25">
      <c r="A14" t="s">
        <v>1079</v>
      </c>
      <c r="B14">
        <v>100077</v>
      </c>
      <c r="C14" t="s">
        <v>1080</v>
      </c>
      <c r="D14" t="s">
        <v>1649</v>
      </c>
      <c r="E14" t="s">
        <v>1009</v>
      </c>
      <c r="F14" t="s">
        <v>2152</v>
      </c>
      <c r="G14" t="s">
        <v>1028</v>
      </c>
      <c r="H14" s="64">
        <v>23743</v>
      </c>
      <c r="I14" s="64">
        <v>207166</v>
      </c>
      <c r="J14" s="129">
        <v>187005</v>
      </c>
      <c r="K14" s="64" t="s">
        <v>3075</v>
      </c>
    </row>
    <row r="15" spans="1:11" x14ac:dyDescent="0.25">
      <c r="A15" t="s">
        <v>1054</v>
      </c>
      <c r="B15">
        <v>100171</v>
      </c>
      <c r="C15" t="s">
        <v>1055</v>
      </c>
      <c r="D15" t="s">
        <v>1648</v>
      </c>
      <c r="E15" t="s">
        <v>1009</v>
      </c>
      <c r="F15" t="s">
        <v>1056</v>
      </c>
      <c r="G15" t="s">
        <v>1028</v>
      </c>
      <c r="H15" s="64" t="s">
        <v>3238</v>
      </c>
      <c r="I15" s="64">
        <v>8375</v>
      </c>
      <c r="J15" s="129">
        <v>7029</v>
      </c>
      <c r="K15" s="64" t="s">
        <v>3075</v>
      </c>
    </row>
    <row r="16" spans="1:11" x14ac:dyDescent="0.25">
      <c r="A16" t="s">
        <v>1058</v>
      </c>
      <c r="B16">
        <v>100090</v>
      </c>
      <c r="C16" t="s">
        <v>1059</v>
      </c>
      <c r="D16" t="s">
        <v>1652</v>
      </c>
      <c r="E16" t="s">
        <v>1009</v>
      </c>
      <c r="F16" t="s">
        <v>1060</v>
      </c>
      <c r="G16" t="s">
        <v>1028</v>
      </c>
      <c r="H16" s="64" t="s">
        <v>3239</v>
      </c>
      <c r="I16" s="64">
        <v>9786</v>
      </c>
      <c r="J16" s="129">
        <v>8522</v>
      </c>
      <c r="K16" s="64" t="s">
        <v>3077</v>
      </c>
    </row>
    <row r="17" spans="1:11" x14ac:dyDescent="0.25">
      <c r="A17" t="s">
        <v>1058</v>
      </c>
      <c r="B17">
        <v>100116</v>
      </c>
      <c r="C17" t="s">
        <v>3289</v>
      </c>
      <c r="D17" t="s">
        <v>1652</v>
      </c>
      <c r="E17" t="s">
        <v>1009</v>
      </c>
      <c r="F17" t="s">
        <v>3290</v>
      </c>
      <c r="G17" t="s">
        <v>1028</v>
      </c>
      <c r="K17" s="64" t="s">
        <v>3077</v>
      </c>
    </row>
    <row r="18" spans="1:11" x14ac:dyDescent="0.25">
      <c r="A18" t="s">
        <v>1061</v>
      </c>
      <c r="B18">
        <v>100142</v>
      </c>
      <c r="C18" t="s">
        <v>1062</v>
      </c>
      <c r="D18" t="s">
        <v>1652</v>
      </c>
      <c r="E18" t="s">
        <v>1009</v>
      </c>
      <c r="F18" t="s">
        <v>1063</v>
      </c>
      <c r="G18" t="s">
        <v>1028</v>
      </c>
      <c r="H18" s="64" t="s">
        <v>3240</v>
      </c>
      <c r="I18" s="64">
        <v>5741</v>
      </c>
      <c r="J18" s="129">
        <v>4713</v>
      </c>
      <c r="K18" s="64" t="s">
        <v>3077</v>
      </c>
    </row>
    <row r="19" spans="1:11" x14ac:dyDescent="0.25">
      <c r="A19" t="s">
        <v>1064</v>
      </c>
      <c r="B19">
        <v>100214</v>
      </c>
      <c r="C19" t="s">
        <v>1065</v>
      </c>
      <c r="D19" t="s">
        <v>1038</v>
      </c>
      <c r="E19" t="s">
        <v>1009</v>
      </c>
      <c r="F19" t="s">
        <v>1066</v>
      </c>
      <c r="G19" t="s">
        <v>1028</v>
      </c>
      <c r="H19" s="64" t="s">
        <v>3241</v>
      </c>
      <c r="I19" s="64">
        <v>8728</v>
      </c>
      <c r="J19" s="129">
        <v>7601</v>
      </c>
      <c r="K19" s="64" t="s">
        <v>3076</v>
      </c>
    </row>
    <row r="20" spans="1:11" x14ac:dyDescent="0.25">
      <c r="A20" t="s">
        <v>1067</v>
      </c>
      <c r="B20">
        <v>100231</v>
      </c>
      <c r="C20" t="s">
        <v>1068</v>
      </c>
      <c r="D20" t="s">
        <v>1653</v>
      </c>
      <c r="E20" t="s">
        <v>1009</v>
      </c>
      <c r="F20" t="s">
        <v>1069</v>
      </c>
      <c r="G20" t="s">
        <v>1028</v>
      </c>
      <c r="H20" s="64" t="s">
        <v>3242</v>
      </c>
      <c r="I20" s="64">
        <v>4972</v>
      </c>
      <c r="J20" s="129">
        <v>4449</v>
      </c>
      <c r="K20" s="64" t="s">
        <v>3076</v>
      </c>
    </row>
    <row r="21" spans="1:11" x14ac:dyDescent="0.25">
      <c r="A21" t="s">
        <v>1070</v>
      </c>
      <c r="B21">
        <v>100245</v>
      </c>
      <c r="C21" t="s">
        <v>1071</v>
      </c>
      <c r="D21" t="s">
        <v>1038</v>
      </c>
      <c r="E21" t="s">
        <v>1009</v>
      </c>
      <c r="F21" t="s">
        <v>1072</v>
      </c>
      <c r="G21" t="s">
        <v>1028</v>
      </c>
      <c r="H21" s="64" t="s">
        <v>3243</v>
      </c>
      <c r="I21" s="64">
        <v>4562</v>
      </c>
      <c r="J21" s="129">
        <v>3998</v>
      </c>
      <c r="K21" s="64" t="s">
        <v>3076</v>
      </c>
    </row>
    <row r="22" spans="1:11" x14ac:dyDescent="0.25">
      <c r="A22" t="s">
        <v>1073</v>
      </c>
      <c r="B22">
        <v>100259</v>
      </c>
      <c r="C22" t="s">
        <v>1074</v>
      </c>
      <c r="D22" t="s">
        <v>1038</v>
      </c>
      <c r="E22" t="s">
        <v>1009</v>
      </c>
      <c r="F22" t="s">
        <v>1075</v>
      </c>
      <c r="G22" t="s">
        <v>1028</v>
      </c>
      <c r="H22" s="64" t="s">
        <v>3243</v>
      </c>
      <c r="I22" s="64">
        <v>5436</v>
      </c>
      <c r="J22" s="129">
        <v>4622</v>
      </c>
      <c r="K22" s="64" t="s">
        <v>3076</v>
      </c>
    </row>
    <row r="23" spans="1:11" x14ac:dyDescent="0.25">
      <c r="A23" t="s">
        <v>1076</v>
      </c>
      <c r="B23">
        <v>100279</v>
      </c>
      <c r="C23" t="s">
        <v>1077</v>
      </c>
      <c r="D23" t="s">
        <v>1652</v>
      </c>
      <c r="E23" t="s">
        <v>1009</v>
      </c>
      <c r="F23" t="s">
        <v>1078</v>
      </c>
      <c r="G23" t="s">
        <v>1028</v>
      </c>
      <c r="H23" s="64" t="s">
        <v>3244</v>
      </c>
      <c r="I23" s="64">
        <v>6919</v>
      </c>
      <c r="J23" s="129">
        <v>5975</v>
      </c>
      <c r="K23" s="64" t="s">
        <v>3076</v>
      </c>
    </row>
    <row r="24" spans="1:11" x14ac:dyDescent="0.25">
      <c r="A24" t="s">
        <v>1081</v>
      </c>
      <c r="B24">
        <v>100002</v>
      </c>
      <c r="C24" t="s">
        <v>1082</v>
      </c>
      <c r="D24" t="s">
        <v>1651</v>
      </c>
      <c r="E24" t="s">
        <v>1009</v>
      </c>
      <c r="F24" t="s">
        <v>2153</v>
      </c>
      <c r="G24" t="s">
        <v>1028</v>
      </c>
      <c r="H24" s="64">
        <v>25204</v>
      </c>
      <c r="I24" s="64">
        <v>58735</v>
      </c>
      <c r="J24" s="129">
        <v>49322</v>
      </c>
      <c r="K24" s="64" t="s">
        <v>1651</v>
      </c>
    </row>
    <row r="25" spans="1:11" x14ac:dyDescent="0.25">
      <c r="A25" t="s">
        <v>1083</v>
      </c>
      <c r="B25">
        <v>100091</v>
      </c>
      <c r="C25" t="s">
        <v>1084</v>
      </c>
      <c r="D25" t="s">
        <v>1651</v>
      </c>
      <c r="E25" t="s">
        <v>1009</v>
      </c>
      <c r="F25" t="s">
        <v>1085</v>
      </c>
      <c r="G25" t="s">
        <v>1028</v>
      </c>
      <c r="H25" s="64">
        <v>25204</v>
      </c>
      <c r="I25" s="64">
        <v>122792</v>
      </c>
      <c r="J25" s="129">
        <v>106635</v>
      </c>
      <c r="K25" s="64" t="s">
        <v>1651</v>
      </c>
    </row>
    <row r="26" spans="1:11" x14ac:dyDescent="0.25">
      <c r="A26" t="s">
        <v>1086</v>
      </c>
      <c r="B26">
        <v>100117</v>
      </c>
      <c r="C26" t="s">
        <v>2275</v>
      </c>
      <c r="D26" t="s">
        <v>1651</v>
      </c>
      <c r="E26" t="s">
        <v>1009</v>
      </c>
      <c r="F26" t="s">
        <v>2154</v>
      </c>
      <c r="G26" t="s">
        <v>1028</v>
      </c>
      <c r="H26" s="64">
        <v>32509</v>
      </c>
      <c r="I26" s="64">
        <v>55855</v>
      </c>
      <c r="J26" s="129">
        <v>46441</v>
      </c>
      <c r="K26" s="64" t="s">
        <v>1651</v>
      </c>
    </row>
    <row r="27" spans="1:11" x14ac:dyDescent="0.25">
      <c r="A27" t="s">
        <v>1087</v>
      </c>
      <c r="B27">
        <v>100143</v>
      </c>
      <c r="C27" t="s">
        <v>1088</v>
      </c>
      <c r="D27" t="s">
        <v>1648</v>
      </c>
      <c r="E27" t="s">
        <v>1009</v>
      </c>
      <c r="F27" t="s">
        <v>1089</v>
      </c>
      <c r="G27" t="s">
        <v>1028</v>
      </c>
      <c r="H27" s="64" t="s">
        <v>3244</v>
      </c>
      <c r="I27" s="64">
        <v>6051</v>
      </c>
      <c r="J27" s="129">
        <v>4822</v>
      </c>
      <c r="K27" s="64" t="s">
        <v>3078</v>
      </c>
    </row>
    <row r="28" spans="1:11" x14ac:dyDescent="0.25">
      <c r="A28" t="s">
        <v>1090</v>
      </c>
      <c r="B28">
        <v>100188</v>
      </c>
      <c r="C28" t="s">
        <v>1091</v>
      </c>
      <c r="D28" t="s">
        <v>1031</v>
      </c>
      <c r="E28" t="s">
        <v>1009</v>
      </c>
      <c r="F28" t="s">
        <v>1092</v>
      </c>
      <c r="G28" t="s">
        <v>1028</v>
      </c>
      <c r="H28" s="64" t="s">
        <v>3245</v>
      </c>
      <c r="I28" s="64">
        <v>8183</v>
      </c>
      <c r="J28" s="129">
        <v>6991</v>
      </c>
      <c r="K28" s="64" t="s">
        <v>1401</v>
      </c>
    </row>
    <row r="29" spans="1:11" x14ac:dyDescent="0.25">
      <c r="A29" t="s">
        <v>1093</v>
      </c>
      <c r="B29">
        <v>100038</v>
      </c>
      <c r="C29" t="s">
        <v>1094</v>
      </c>
      <c r="D29" t="s">
        <v>1038</v>
      </c>
      <c r="E29" t="s">
        <v>1009</v>
      </c>
      <c r="F29" t="s">
        <v>1095</v>
      </c>
      <c r="G29" t="s">
        <v>1028</v>
      </c>
      <c r="H29" s="64" t="s">
        <v>3246</v>
      </c>
      <c r="I29" s="64">
        <v>10586</v>
      </c>
      <c r="J29" s="129">
        <v>9059</v>
      </c>
      <c r="K29" s="64" t="s">
        <v>3072</v>
      </c>
    </row>
    <row r="30" spans="1:11" x14ac:dyDescent="0.25">
      <c r="A30" t="s">
        <v>1096</v>
      </c>
      <c r="B30">
        <v>100246</v>
      </c>
      <c r="C30" t="s">
        <v>1097</v>
      </c>
      <c r="D30" t="s">
        <v>1038</v>
      </c>
      <c r="E30" t="s">
        <v>1009</v>
      </c>
      <c r="F30" t="s">
        <v>1098</v>
      </c>
      <c r="G30" t="s">
        <v>1028</v>
      </c>
      <c r="H30" s="64">
        <v>1</v>
      </c>
      <c r="I30" s="64">
        <v>6462</v>
      </c>
      <c r="J30" s="129">
        <v>5489</v>
      </c>
      <c r="K30" s="64" t="s">
        <v>3072</v>
      </c>
    </row>
    <row r="31" spans="1:11" x14ac:dyDescent="0.25">
      <c r="A31" t="s">
        <v>1099</v>
      </c>
      <c r="B31">
        <v>100041</v>
      </c>
      <c r="C31" t="s">
        <v>1100</v>
      </c>
      <c r="D31" t="s">
        <v>1038</v>
      </c>
      <c r="E31" t="s">
        <v>1009</v>
      </c>
      <c r="F31" t="s">
        <v>1101</v>
      </c>
      <c r="G31" t="s">
        <v>1028</v>
      </c>
      <c r="H31" s="64">
        <v>1</v>
      </c>
      <c r="I31" s="64">
        <v>5140</v>
      </c>
      <c r="J31" s="129">
        <v>4527</v>
      </c>
      <c r="K31" s="64" t="s">
        <v>3074</v>
      </c>
    </row>
    <row r="32" spans="1:11" x14ac:dyDescent="0.25">
      <c r="A32" t="s">
        <v>2156</v>
      </c>
      <c r="B32">
        <v>100066</v>
      </c>
      <c r="C32" t="s">
        <v>2157</v>
      </c>
      <c r="D32" t="s">
        <v>1653</v>
      </c>
      <c r="E32" t="s">
        <v>1009</v>
      </c>
      <c r="F32" t="s">
        <v>2158</v>
      </c>
      <c r="G32" t="s">
        <v>1028</v>
      </c>
      <c r="H32" s="64">
        <v>1</v>
      </c>
      <c r="I32" s="64">
        <v>7513</v>
      </c>
      <c r="J32" s="129">
        <v>6786</v>
      </c>
      <c r="K32" s="64" t="s">
        <v>3074</v>
      </c>
    </row>
    <row r="33" spans="1:11" x14ac:dyDescent="0.25">
      <c r="A33" t="s">
        <v>1102</v>
      </c>
      <c r="B33">
        <v>100105</v>
      </c>
      <c r="C33" t="s">
        <v>1103</v>
      </c>
      <c r="D33" t="s">
        <v>1038</v>
      </c>
      <c r="E33" t="s">
        <v>1009</v>
      </c>
      <c r="F33" t="s">
        <v>1104</v>
      </c>
      <c r="G33" t="s">
        <v>1028</v>
      </c>
      <c r="H33" s="64">
        <v>29221</v>
      </c>
      <c r="I33" s="64">
        <v>7228</v>
      </c>
      <c r="J33" s="129">
        <v>6251</v>
      </c>
      <c r="K33" s="64" t="s">
        <v>3076</v>
      </c>
    </row>
    <row r="34" spans="1:11" x14ac:dyDescent="0.25">
      <c r="A34" t="s">
        <v>1105</v>
      </c>
      <c r="B34">
        <v>100118</v>
      </c>
      <c r="C34" t="s">
        <v>1106</v>
      </c>
      <c r="D34" t="s">
        <v>1038</v>
      </c>
      <c r="E34" t="s">
        <v>1009</v>
      </c>
      <c r="F34" t="s">
        <v>1107</v>
      </c>
      <c r="G34" t="s">
        <v>1028</v>
      </c>
      <c r="H34" s="64" t="s">
        <v>3238</v>
      </c>
      <c r="I34" s="64">
        <v>4777</v>
      </c>
      <c r="J34" s="129">
        <v>3757</v>
      </c>
      <c r="K34" s="64" t="s">
        <v>3072</v>
      </c>
    </row>
    <row r="35" spans="1:11" x14ac:dyDescent="0.25">
      <c r="A35" t="s">
        <v>1108</v>
      </c>
      <c r="B35">
        <v>100140</v>
      </c>
      <c r="C35" t="s">
        <v>1109</v>
      </c>
      <c r="D35" t="s">
        <v>1648</v>
      </c>
      <c r="E35" t="s">
        <v>1009</v>
      </c>
      <c r="F35" t="s">
        <v>1110</v>
      </c>
      <c r="G35" t="s">
        <v>1028</v>
      </c>
      <c r="H35" s="64">
        <v>36923</v>
      </c>
      <c r="I35" s="64">
        <v>7592</v>
      </c>
      <c r="J35" s="129">
        <v>6170</v>
      </c>
      <c r="K35" s="64" t="s">
        <v>3079</v>
      </c>
    </row>
    <row r="36" spans="1:11" x14ac:dyDescent="0.25">
      <c r="A36" t="s">
        <v>1111</v>
      </c>
      <c r="B36">
        <v>100162</v>
      </c>
      <c r="C36" t="s">
        <v>1112</v>
      </c>
      <c r="D36" t="s">
        <v>1648</v>
      </c>
      <c r="E36" t="s">
        <v>1009</v>
      </c>
      <c r="F36" t="s">
        <v>1113</v>
      </c>
      <c r="G36" t="s">
        <v>1028</v>
      </c>
      <c r="H36" s="64">
        <v>36892</v>
      </c>
      <c r="I36" s="64">
        <v>33543</v>
      </c>
      <c r="J36" s="129">
        <v>28388</v>
      </c>
      <c r="K36" s="64" t="s">
        <v>3079</v>
      </c>
    </row>
    <row r="37" spans="1:11" x14ac:dyDescent="0.25">
      <c r="A37" t="s">
        <v>1114</v>
      </c>
      <c r="B37">
        <v>100261</v>
      </c>
      <c r="C37" t="s">
        <v>1115</v>
      </c>
      <c r="D37" t="s">
        <v>1031</v>
      </c>
      <c r="E37" t="s">
        <v>1009</v>
      </c>
      <c r="F37" t="s">
        <v>1116</v>
      </c>
      <c r="G37" t="s">
        <v>1028</v>
      </c>
      <c r="H37" s="64">
        <v>1</v>
      </c>
      <c r="I37" s="64">
        <v>4638</v>
      </c>
      <c r="J37" s="129">
        <v>3992</v>
      </c>
      <c r="K37" s="64" t="s">
        <v>1401</v>
      </c>
    </row>
    <row r="38" spans="1:11" x14ac:dyDescent="0.25">
      <c r="A38" t="s">
        <v>1117</v>
      </c>
      <c r="B38">
        <v>100067</v>
      </c>
      <c r="C38" t="s">
        <v>1118</v>
      </c>
      <c r="D38" t="s">
        <v>1119</v>
      </c>
      <c r="E38" t="s">
        <v>1009</v>
      </c>
      <c r="F38" t="s">
        <v>1120</v>
      </c>
      <c r="G38" t="s">
        <v>1028</v>
      </c>
      <c r="H38" s="64">
        <v>9133</v>
      </c>
      <c r="I38" s="64">
        <v>47553</v>
      </c>
      <c r="J38" s="129">
        <v>15717</v>
      </c>
      <c r="K38" s="64" t="s">
        <v>3080</v>
      </c>
    </row>
    <row r="39" spans="1:11" x14ac:dyDescent="0.25">
      <c r="A39" t="s">
        <v>1121</v>
      </c>
      <c r="B39">
        <v>100174</v>
      </c>
      <c r="C39" t="s">
        <v>1122</v>
      </c>
      <c r="D39" t="s">
        <v>1031</v>
      </c>
      <c r="E39" t="s">
        <v>1009</v>
      </c>
      <c r="F39" t="s">
        <v>1448</v>
      </c>
      <c r="G39" t="s">
        <v>1028</v>
      </c>
      <c r="H39" s="64">
        <v>18629</v>
      </c>
      <c r="I39" s="64">
        <v>23465</v>
      </c>
      <c r="J39" s="129">
        <v>18617</v>
      </c>
      <c r="K39" s="64" t="s">
        <v>3071</v>
      </c>
    </row>
    <row r="40" spans="1:11" x14ac:dyDescent="0.25">
      <c r="A40" t="s">
        <v>1124</v>
      </c>
      <c r="B40">
        <v>100271</v>
      </c>
      <c r="C40" t="s">
        <v>1125</v>
      </c>
      <c r="D40" t="s">
        <v>1650</v>
      </c>
      <c r="E40" t="s">
        <v>1009</v>
      </c>
      <c r="F40" t="s">
        <v>2159</v>
      </c>
      <c r="G40" t="s">
        <v>1028</v>
      </c>
      <c r="H40" s="64">
        <v>1462</v>
      </c>
      <c r="I40" s="64">
        <v>1747</v>
      </c>
      <c r="J40" s="129">
        <v>550</v>
      </c>
      <c r="K40" s="64" t="s">
        <v>3073</v>
      </c>
    </row>
    <row r="41" spans="1:11" x14ac:dyDescent="0.25">
      <c r="A41" t="s">
        <v>1126</v>
      </c>
      <c r="B41">
        <v>100004</v>
      </c>
      <c r="C41" t="s">
        <v>1127</v>
      </c>
      <c r="D41" t="s">
        <v>1031</v>
      </c>
      <c r="E41" t="s">
        <v>1009</v>
      </c>
      <c r="F41" t="s">
        <v>1128</v>
      </c>
      <c r="G41" t="s">
        <v>1028</v>
      </c>
      <c r="H41" s="64">
        <v>1097</v>
      </c>
      <c r="I41" s="64">
        <v>26253</v>
      </c>
      <c r="J41" s="129">
        <v>20273</v>
      </c>
      <c r="K41" s="64" t="s">
        <v>3073</v>
      </c>
    </row>
    <row r="42" spans="1:11" x14ac:dyDescent="0.25">
      <c r="A42" t="s">
        <v>1153</v>
      </c>
      <c r="B42">
        <v>100093</v>
      </c>
      <c r="C42" t="s">
        <v>1154</v>
      </c>
      <c r="D42" t="s">
        <v>1154</v>
      </c>
      <c r="E42" t="s">
        <v>1009</v>
      </c>
      <c r="F42" t="s">
        <v>1155</v>
      </c>
      <c r="G42" t="s">
        <v>1028</v>
      </c>
      <c r="H42" s="64">
        <v>25204</v>
      </c>
      <c r="I42" s="64">
        <v>24759</v>
      </c>
      <c r="J42" s="129">
        <v>21970</v>
      </c>
      <c r="K42" s="64" t="s">
        <v>1119</v>
      </c>
    </row>
    <row r="43" spans="1:11" x14ac:dyDescent="0.25">
      <c r="A43" t="s">
        <v>1129</v>
      </c>
      <c r="B43">
        <v>100119</v>
      </c>
      <c r="C43" t="s">
        <v>1130</v>
      </c>
      <c r="D43" t="s">
        <v>1031</v>
      </c>
      <c r="E43" t="s">
        <v>1009</v>
      </c>
      <c r="F43" t="s">
        <v>2160</v>
      </c>
      <c r="G43" t="s">
        <v>1028</v>
      </c>
      <c r="H43" s="64">
        <v>21916</v>
      </c>
      <c r="I43" s="64">
        <v>30214</v>
      </c>
      <c r="J43" s="129">
        <v>25608</v>
      </c>
      <c r="K43" s="64" t="s">
        <v>1401</v>
      </c>
    </row>
    <row r="44" spans="1:11" x14ac:dyDescent="0.25">
      <c r="A44" t="s">
        <v>1132</v>
      </c>
      <c r="B44">
        <v>100163</v>
      </c>
      <c r="C44" t="s">
        <v>1133</v>
      </c>
      <c r="D44" t="s">
        <v>1031</v>
      </c>
      <c r="E44" t="s">
        <v>1009</v>
      </c>
      <c r="F44" t="s">
        <v>2161</v>
      </c>
      <c r="G44" t="s">
        <v>1028</v>
      </c>
      <c r="H44" s="64">
        <v>18629</v>
      </c>
      <c r="I44" s="64">
        <v>42447</v>
      </c>
      <c r="J44" s="129">
        <v>34756</v>
      </c>
      <c r="K44" s="64" t="s">
        <v>3071</v>
      </c>
    </row>
    <row r="45" spans="1:11" x14ac:dyDescent="0.25">
      <c r="A45" t="s">
        <v>1134</v>
      </c>
      <c r="B45">
        <v>100217</v>
      </c>
      <c r="C45" t="s">
        <v>1135</v>
      </c>
      <c r="D45" t="s">
        <v>1650</v>
      </c>
      <c r="E45" t="s">
        <v>1009</v>
      </c>
      <c r="F45" t="s">
        <v>1136</v>
      </c>
      <c r="G45" t="s">
        <v>1028</v>
      </c>
      <c r="H45" s="64" t="s">
        <v>3247</v>
      </c>
      <c r="I45" s="64">
        <v>4658</v>
      </c>
      <c r="J45" s="129">
        <v>4219</v>
      </c>
      <c r="K45" s="64" t="s">
        <v>3081</v>
      </c>
    </row>
    <row r="46" spans="1:11" x14ac:dyDescent="0.25">
      <c r="A46" t="s">
        <v>1137</v>
      </c>
      <c r="B46">
        <v>100248</v>
      </c>
      <c r="C46" t="s">
        <v>1138</v>
      </c>
      <c r="D46" t="s">
        <v>1648</v>
      </c>
      <c r="E46" t="s">
        <v>1009</v>
      </c>
      <c r="F46" t="s">
        <v>1139</v>
      </c>
      <c r="G46" t="s">
        <v>1028</v>
      </c>
      <c r="H46" s="64" t="s">
        <v>3248</v>
      </c>
      <c r="I46" s="64">
        <v>7837</v>
      </c>
      <c r="J46" s="129">
        <v>6295</v>
      </c>
      <c r="K46" s="64" t="s">
        <v>3076</v>
      </c>
    </row>
    <row r="47" spans="1:11" x14ac:dyDescent="0.25">
      <c r="A47" t="s">
        <v>1140</v>
      </c>
      <c r="B47">
        <v>100281</v>
      </c>
      <c r="C47" t="s">
        <v>1141</v>
      </c>
      <c r="D47" t="s">
        <v>1038</v>
      </c>
      <c r="E47" t="s">
        <v>1009</v>
      </c>
      <c r="F47" t="s">
        <v>1142</v>
      </c>
      <c r="G47" t="s">
        <v>1028</v>
      </c>
      <c r="H47" s="64">
        <v>5480</v>
      </c>
      <c r="I47" s="64">
        <v>5798</v>
      </c>
      <c r="J47" s="129">
        <v>4859</v>
      </c>
      <c r="K47" s="64" t="s">
        <v>3074</v>
      </c>
    </row>
    <row r="48" spans="1:11" x14ac:dyDescent="0.25">
      <c r="A48" t="s">
        <v>1143</v>
      </c>
      <c r="B48">
        <v>100018</v>
      </c>
      <c r="C48" t="s">
        <v>1144</v>
      </c>
      <c r="D48" t="s">
        <v>1038</v>
      </c>
      <c r="E48" t="s">
        <v>1009</v>
      </c>
      <c r="F48" t="s">
        <v>1145</v>
      </c>
      <c r="G48" t="s">
        <v>1028</v>
      </c>
      <c r="H48" s="64" t="s">
        <v>3249</v>
      </c>
      <c r="I48" s="64">
        <v>10426</v>
      </c>
      <c r="J48" s="129">
        <v>8638</v>
      </c>
      <c r="K48" s="64" t="s">
        <v>3076</v>
      </c>
    </row>
    <row r="49" spans="1:11" x14ac:dyDescent="0.25">
      <c r="A49" t="s">
        <v>2084</v>
      </c>
      <c r="B49">
        <v>100043</v>
      </c>
      <c r="C49" t="s">
        <v>2085</v>
      </c>
      <c r="D49" t="s">
        <v>1650</v>
      </c>
      <c r="E49" t="s">
        <v>1009</v>
      </c>
      <c r="F49" t="s">
        <v>2086</v>
      </c>
      <c r="G49" t="s">
        <v>1028</v>
      </c>
      <c r="H49" s="64">
        <v>24473</v>
      </c>
      <c r="I49" s="64">
        <v>8730</v>
      </c>
      <c r="J49" s="129">
        <v>7383</v>
      </c>
      <c r="K49" s="64" t="s">
        <v>3076</v>
      </c>
    </row>
    <row r="50" spans="1:11" x14ac:dyDescent="0.25">
      <c r="A50" t="s">
        <v>1146</v>
      </c>
      <c r="B50">
        <v>100159</v>
      </c>
      <c r="C50" t="s">
        <v>1147</v>
      </c>
      <c r="D50" t="s">
        <v>1038</v>
      </c>
      <c r="E50" t="s">
        <v>1009</v>
      </c>
      <c r="F50" t="s">
        <v>1148</v>
      </c>
      <c r="G50" t="s">
        <v>1028</v>
      </c>
      <c r="H50" s="64">
        <v>3897</v>
      </c>
      <c r="I50" s="64">
        <v>6256</v>
      </c>
      <c r="J50" s="129">
        <v>5375</v>
      </c>
      <c r="K50" s="64" t="s">
        <v>3074</v>
      </c>
    </row>
    <row r="51" spans="1:11" x14ac:dyDescent="0.25">
      <c r="A51" t="s">
        <v>1149</v>
      </c>
      <c r="B51">
        <v>100081</v>
      </c>
      <c r="C51" t="s">
        <v>1150</v>
      </c>
      <c r="D51" t="s">
        <v>1648</v>
      </c>
      <c r="E51" t="s">
        <v>1009</v>
      </c>
      <c r="F51" t="s">
        <v>1151</v>
      </c>
      <c r="G51" t="s">
        <v>1028</v>
      </c>
      <c r="H51" s="64">
        <v>2558</v>
      </c>
      <c r="I51" s="64">
        <v>18995</v>
      </c>
      <c r="J51" s="129">
        <v>16232</v>
      </c>
      <c r="K51" s="64" t="s">
        <v>1651</v>
      </c>
    </row>
    <row r="52" spans="1:11" x14ac:dyDescent="0.25">
      <c r="A52" t="s">
        <v>1156</v>
      </c>
      <c r="B52">
        <v>100204</v>
      </c>
      <c r="C52" t="s">
        <v>1157</v>
      </c>
      <c r="D52" t="s">
        <v>1650</v>
      </c>
      <c r="E52" t="s">
        <v>1009</v>
      </c>
      <c r="F52" t="s">
        <v>2087</v>
      </c>
      <c r="G52" t="s">
        <v>1028</v>
      </c>
      <c r="H52" s="64">
        <v>3289</v>
      </c>
      <c r="I52" s="64">
        <v>9315</v>
      </c>
      <c r="J52" s="129">
        <v>7705</v>
      </c>
      <c r="K52" s="64" t="s">
        <v>3075</v>
      </c>
    </row>
    <row r="53" spans="1:11" x14ac:dyDescent="0.25">
      <c r="A53" t="s">
        <v>1158</v>
      </c>
      <c r="B53">
        <v>100272</v>
      </c>
      <c r="C53" t="s">
        <v>1159</v>
      </c>
      <c r="D53" t="s">
        <v>1648</v>
      </c>
      <c r="E53" t="s">
        <v>1009</v>
      </c>
      <c r="F53" t="s">
        <v>1160</v>
      </c>
      <c r="G53" t="s">
        <v>1028</v>
      </c>
      <c r="H53" s="64" t="s">
        <v>3248</v>
      </c>
      <c r="I53" s="64">
        <v>16106</v>
      </c>
      <c r="J53" s="129">
        <v>12414</v>
      </c>
      <c r="K53" s="64" t="s">
        <v>3079</v>
      </c>
    </row>
    <row r="54" spans="1:11" x14ac:dyDescent="0.25">
      <c r="A54" t="s">
        <v>1161</v>
      </c>
      <c r="B54">
        <v>100005</v>
      </c>
      <c r="C54" t="s">
        <v>1162</v>
      </c>
      <c r="D54" t="s">
        <v>1038</v>
      </c>
      <c r="E54" t="s">
        <v>1009</v>
      </c>
      <c r="F54" t="s">
        <v>1163</v>
      </c>
      <c r="G54" t="s">
        <v>1028</v>
      </c>
      <c r="H54" s="64" t="s">
        <v>3246</v>
      </c>
      <c r="I54" s="64">
        <v>5173</v>
      </c>
      <c r="J54" s="129">
        <v>4235</v>
      </c>
      <c r="K54" s="64" t="s">
        <v>1401</v>
      </c>
    </row>
    <row r="55" spans="1:11" x14ac:dyDescent="0.25">
      <c r="A55" t="s">
        <v>1164</v>
      </c>
      <c r="B55">
        <v>100094</v>
      </c>
      <c r="C55" t="s">
        <v>1165</v>
      </c>
      <c r="D55" t="s">
        <v>1038</v>
      </c>
      <c r="E55" t="s">
        <v>1009</v>
      </c>
      <c r="F55" t="s">
        <v>1166</v>
      </c>
      <c r="G55" t="s">
        <v>1028</v>
      </c>
      <c r="H55" s="64" t="s">
        <v>3246</v>
      </c>
      <c r="I55" s="64">
        <v>5374</v>
      </c>
      <c r="J55" s="129">
        <v>4869</v>
      </c>
      <c r="K55" s="64" t="s">
        <v>3072</v>
      </c>
    </row>
    <row r="56" spans="1:11" x14ac:dyDescent="0.25">
      <c r="A56" t="s">
        <v>1167</v>
      </c>
      <c r="B56">
        <v>100120</v>
      </c>
      <c r="C56" t="s">
        <v>1168</v>
      </c>
      <c r="D56" t="s">
        <v>1038</v>
      </c>
      <c r="E56" t="s">
        <v>1009</v>
      </c>
      <c r="F56" t="s">
        <v>1169</v>
      </c>
      <c r="G56" t="s">
        <v>1028</v>
      </c>
      <c r="H56" s="64" t="s">
        <v>3238</v>
      </c>
      <c r="I56" s="64">
        <v>5570</v>
      </c>
      <c r="J56" s="129">
        <v>4627</v>
      </c>
      <c r="K56" s="64" t="s">
        <v>3072</v>
      </c>
    </row>
    <row r="57" spans="1:11" x14ac:dyDescent="0.25">
      <c r="A57" t="s">
        <v>1170</v>
      </c>
      <c r="B57">
        <v>100277</v>
      </c>
      <c r="C57" t="s">
        <v>1171</v>
      </c>
      <c r="D57" t="s">
        <v>1653</v>
      </c>
      <c r="E57" t="s">
        <v>29</v>
      </c>
      <c r="F57" t="s">
        <v>1172</v>
      </c>
      <c r="G57" t="s">
        <v>1152</v>
      </c>
      <c r="H57" s="64">
        <v>1</v>
      </c>
      <c r="I57" s="64">
        <v>46908</v>
      </c>
      <c r="J57" s="129">
        <v>40484</v>
      </c>
      <c r="K57" s="64" t="s">
        <v>29</v>
      </c>
    </row>
    <row r="58" spans="1:11" x14ac:dyDescent="0.25">
      <c r="A58" t="s">
        <v>1173</v>
      </c>
      <c r="B58">
        <v>100164</v>
      </c>
      <c r="C58" t="s">
        <v>1174</v>
      </c>
      <c r="D58" t="s">
        <v>1031</v>
      </c>
      <c r="E58" t="s">
        <v>1009</v>
      </c>
      <c r="F58" t="s">
        <v>2162</v>
      </c>
      <c r="G58" t="s">
        <v>1028</v>
      </c>
      <c r="H58" s="64">
        <v>18629</v>
      </c>
      <c r="I58" s="64">
        <v>42583</v>
      </c>
      <c r="J58" s="129">
        <v>35301</v>
      </c>
      <c r="K58" s="64" t="s">
        <v>3071</v>
      </c>
    </row>
    <row r="59" spans="1:11" x14ac:dyDescent="0.25">
      <c r="A59" t="s">
        <v>1176</v>
      </c>
      <c r="B59">
        <v>100190</v>
      </c>
      <c r="C59" t="s">
        <v>1177</v>
      </c>
      <c r="D59" t="s">
        <v>1650</v>
      </c>
      <c r="E59" t="s">
        <v>1009</v>
      </c>
      <c r="F59" t="s">
        <v>1178</v>
      </c>
      <c r="G59" t="s">
        <v>1028</v>
      </c>
      <c r="H59" s="64" t="s">
        <v>3250</v>
      </c>
      <c r="I59" s="64">
        <v>7992</v>
      </c>
      <c r="J59" s="129">
        <v>6851</v>
      </c>
      <c r="K59" s="64" t="s">
        <v>3074</v>
      </c>
    </row>
    <row r="60" spans="1:11" x14ac:dyDescent="0.25">
      <c r="A60" t="s">
        <v>1175</v>
      </c>
      <c r="B60">
        <v>100313</v>
      </c>
      <c r="C60" t="s">
        <v>2088</v>
      </c>
      <c r="D60" t="s">
        <v>1650</v>
      </c>
      <c r="E60" t="s">
        <v>29</v>
      </c>
      <c r="F60" t="s">
        <v>2089</v>
      </c>
      <c r="G60" t="s">
        <v>1152</v>
      </c>
      <c r="H60" s="64">
        <v>17533</v>
      </c>
      <c r="I60" s="64">
        <v>41141</v>
      </c>
      <c r="J60" s="129">
        <v>36790</v>
      </c>
      <c r="K60" s="64" t="s">
        <v>29</v>
      </c>
    </row>
    <row r="61" spans="1:11" x14ac:dyDescent="0.25">
      <c r="A61" t="s">
        <v>1179</v>
      </c>
      <c r="B61">
        <v>100184</v>
      </c>
      <c r="C61" t="s">
        <v>1180</v>
      </c>
      <c r="D61" t="s">
        <v>1653</v>
      </c>
      <c r="E61" t="s">
        <v>29</v>
      </c>
      <c r="F61" t="s">
        <v>2090</v>
      </c>
      <c r="G61" t="s">
        <v>1028</v>
      </c>
      <c r="H61" s="64">
        <v>1</v>
      </c>
      <c r="I61" s="64">
        <v>6652</v>
      </c>
      <c r="J61" s="129">
        <v>5533</v>
      </c>
      <c r="K61" s="64" t="s">
        <v>29</v>
      </c>
    </row>
    <row r="62" spans="1:11" x14ac:dyDescent="0.25">
      <c r="A62" t="s">
        <v>1181</v>
      </c>
      <c r="B62">
        <v>100064</v>
      </c>
      <c r="C62" t="s">
        <v>1182</v>
      </c>
      <c r="D62" t="s">
        <v>1653</v>
      </c>
      <c r="E62" t="s">
        <v>29</v>
      </c>
      <c r="F62" t="s">
        <v>2091</v>
      </c>
      <c r="G62" t="s">
        <v>1028</v>
      </c>
      <c r="H62" s="64">
        <v>24838</v>
      </c>
      <c r="I62" s="64">
        <v>4317</v>
      </c>
      <c r="J62" s="129">
        <v>3685</v>
      </c>
      <c r="K62" s="64" t="s">
        <v>29</v>
      </c>
    </row>
    <row r="63" spans="1:11" x14ac:dyDescent="0.25">
      <c r="A63" t="s">
        <v>1183</v>
      </c>
      <c r="B63">
        <v>100311</v>
      </c>
      <c r="C63" t="s">
        <v>1184</v>
      </c>
      <c r="D63" t="s">
        <v>1650</v>
      </c>
      <c r="E63" t="s">
        <v>29</v>
      </c>
      <c r="F63" t="s">
        <v>2092</v>
      </c>
      <c r="G63" t="s">
        <v>1152</v>
      </c>
      <c r="H63" s="64">
        <v>16438</v>
      </c>
      <c r="I63" s="64">
        <v>1684</v>
      </c>
      <c r="J63" s="129">
        <v>1462</v>
      </c>
      <c r="K63" s="64" t="s">
        <v>1908</v>
      </c>
    </row>
    <row r="64" spans="1:11" x14ac:dyDescent="0.25">
      <c r="A64" t="s">
        <v>1185</v>
      </c>
      <c r="B64">
        <v>100235</v>
      </c>
      <c r="C64" t="s">
        <v>1186</v>
      </c>
      <c r="D64" t="s">
        <v>1031</v>
      </c>
      <c r="E64" t="s">
        <v>1009</v>
      </c>
      <c r="F64" t="s">
        <v>1131</v>
      </c>
      <c r="G64" t="s">
        <v>1028</v>
      </c>
      <c r="H64" s="64">
        <v>23012</v>
      </c>
      <c r="I64" s="64">
        <v>34698</v>
      </c>
      <c r="J64" s="129">
        <v>29952</v>
      </c>
      <c r="K64" s="64" t="s">
        <v>1401</v>
      </c>
    </row>
    <row r="65" spans="1:11" x14ac:dyDescent="0.25">
      <c r="A65" t="s">
        <v>3084</v>
      </c>
      <c r="B65">
        <v>100331</v>
      </c>
      <c r="C65" t="s">
        <v>3085</v>
      </c>
      <c r="D65" t="s">
        <v>1649</v>
      </c>
      <c r="E65" t="s">
        <v>1009</v>
      </c>
      <c r="F65" t="s">
        <v>2477</v>
      </c>
      <c r="G65" t="s">
        <v>1931</v>
      </c>
      <c r="H65" s="64">
        <v>43023</v>
      </c>
      <c r="I65" s="64">
        <v>83028</v>
      </c>
      <c r="J65" s="129">
        <v>74446</v>
      </c>
      <c r="K65" s="64" t="s">
        <v>3075</v>
      </c>
    </row>
    <row r="66" spans="1:11" x14ac:dyDescent="0.25">
      <c r="A66" t="s">
        <v>1297</v>
      </c>
      <c r="B66">
        <v>100263</v>
      </c>
      <c r="C66" t="s">
        <v>1298</v>
      </c>
      <c r="D66" t="s">
        <v>1031</v>
      </c>
      <c r="E66" t="s">
        <v>1009</v>
      </c>
      <c r="F66" t="s">
        <v>2171</v>
      </c>
      <c r="G66" t="s">
        <v>1028</v>
      </c>
      <c r="H66" s="64">
        <v>20821</v>
      </c>
      <c r="I66" s="64">
        <v>62139</v>
      </c>
      <c r="J66" s="129">
        <v>51468</v>
      </c>
      <c r="K66" s="64" t="s">
        <v>3077</v>
      </c>
    </row>
    <row r="67" spans="1:11" x14ac:dyDescent="0.25">
      <c r="A67" t="s">
        <v>1187</v>
      </c>
      <c r="B67">
        <v>100282</v>
      </c>
      <c r="C67" t="s">
        <v>1188</v>
      </c>
      <c r="D67" t="s">
        <v>1652</v>
      </c>
      <c r="E67" t="s">
        <v>1009</v>
      </c>
      <c r="F67" t="s">
        <v>3163</v>
      </c>
      <c r="G67" t="s">
        <v>1028</v>
      </c>
      <c r="H67" s="64" t="s">
        <v>3243</v>
      </c>
      <c r="I67" s="64">
        <v>18501</v>
      </c>
      <c r="J67" s="129">
        <v>15457</v>
      </c>
      <c r="K67" s="64" t="s">
        <v>3077</v>
      </c>
    </row>
    <row r="68" spans="1:11" x14ac:dyDescent="0.25">
      <c r="A68" t="s">
        <v>1189</v>
      </c>
      <c r="B68">
        <v>100044</v>
      </c>
      <c r="C68" t="s">
        <v>1190</v>
      </c>
      <c r="D68" t="s">
        <v>1652</v>
      </c>
      <c r="E68" t="s">
        <v>1009</v>
      </c>
      <c r="F68" t="s">
        <v>1191</v>
      </c>
      <c r="G68" t="s">
        <v>1028</v>
      </c>
      <c r="H68" s="64">
        <v>1097</v>
      </c>
      <c r="I68" s="64">
        <v>78426</v>
      </c>
      <c r="J68" s="129">
        <v>61810</v>
      </c>
      <c r="K68" s="64" t="s">
        <v>3073</v>
      </c>
    </row>
    <row r="69" spans="1:11" x14ac:dyDescent="0.25">
      <c r="A69" t="s">
        <v>1192</v>
      </c>
      <c r="B69">
        <v>100069</v>
      </c>
      <c r="C69" t="s">
        <v>1192</v>
      </c>
      <c r="D69" t="s">
        <v>1648</v>
      </c>
      <c r="E69" t="s">
        <v>1009</v>
      </c>
      <c r="F69" t="s">
        <v>2093</v>
      </c>
      <c r="G69" t="s">
        <v>1028</v>
      </c>
      <c r="H69" s="64">
        <v>6211</v>
      </c>
      <c r="I69" s="64">
        <v>4742</v>
      </c>
      <c r="J69" s="129">
        <v>4029</v>
      </c>
      <c r="K69" s="64" t="s">
        <v>3074</v>
      </c>
    </row>
    <row r="70" spans="1:11" x14ac:dyDescent="0.25">
      <c r="A70" t="s">
        <v>1193</v>
      </c>
      <c r="B70">
        <v>100068</v>
      </c>
      <c r="C70" t="s">
        <v>1194</v>
      </c>
      <c r="D70" t="s">
        <v>1650</v>
      </c>
      <c r="E70" t="s">
        <v>1009</v>
      </c>
      <c r="F70" t="s">
        <v>1195</v>
      </c>
      <c r="G70" t="s">
        <v>1028</v>
      </c>
      <c r="H70" s="64" t="s">
        <v>3243</v>
      </c>
      <c r="I70" s="64">
        <v>9217</v>
      </c>
      <c r="J70" s="129">
        <v>7839</v>
      </c>
      <c r="K70" s="64" t="s">
        <v>3076</v>
      </c>
    </row>
    <row r="71" spans="1:11" x14ac:dyDescent="0.25">
      <c r="A71" t="s">
        <v>1196</v>
      </c>
      <c r="B71">
        <v>100132</v>
      </c>
      <c r="C71" t="s">
        <v>1197</v>
      </c>
      <c r="D71" t="s">
        <v>1648</v>
      </c>
      <c r="E71" t="s">
        <v>1009</v>
      </c>
      <c r="F71" t="s">
        <v>1198</v>
      </c>
      <c r="G71" t="s">
        <v>1028</v>
      </c>
      <c r="H71" s="64">
        <v>1</v>
      </c>
      <c r="I71" s="64">
        <v>3823</v>
      </c>
      <c r="J71" s="129">
        <v>3096</v>
      </c>
      <c r="K71" s="64" t="s">
        <v>3079</v>
      </c>
    </row>
    <row r="72" spans="1:11" x14ac:dyDescent="0.25">
      <c r="A72" t="s">
        <v>1199</v>
      </c>
      <c r="B72">
        <v>100107</v>
      </c>
      <c r="C72" t="s">
        <v>1200</v>
      </c>
      <c r="D72" t="s">
        <v>1650</v>
      </c>
      <c r="E72" t="s">
        <v>1009</v>
      </c>
      <c r="F72" t="s">
        <v>1201</v>
      </c>
      <c r="G72" t="s">
        <v>1028</v>
      </c>
      <c r="H72" s="64">
        <v>21916</v>
      </c>
      <c r="I72" s="64">
        <v>8391</v>
      </c>
      <c r="J72" s="129">
        <v>7416</v>
      </c>
      <c r="K72" s="64" t="s">
        <v>3076</v>
      </c>
    </row>
    <row r="73" spans="1:11" x14ac:dyDescent="0.25">
      <c r="A73" t="s">
        <v>3164</v>
      </c>
      <c r="B73">
        <v>100013</v>
      </c>
      <c r="C73" t="s">
        <v>3165</v>
      </c>
      <c r="D73" t="s">
        <v>1648</v>
      </c>
      <c r="E73" t="s">
        <v>1009</v>
      </c>
      <c r="F73" t="s">
        <v>2197</v>
      </c>
      <c r="G73" t="s">
        <v>1028</v>
      </c>
      <c r="H73" s="64" t="s">
        <v>3251</v>
      </c>
      <c r="I73" s="64">
        <v>26391</v>
      </c>
      <c r="J73" s="129">
        <v>20256</v>
      </c>
      <c r="K73" s="64" t="s">
        <v>3073</v>
      </c>
    </row>
    <row r="74" spans="1:11" x14ac:dyDescent="0.25">
      <c r="A74" t="s">
        <v>1202</v>
      </c>
      <c r="B74">
        <v>100175</v>
      </c>
      <c r="C74" t="s">
        <v>1203</v>
      </c>
      <c r="D74" t="s">
        <v>1650</v>
      </c>
      <c r="E74" t="s">
        <v>1009</v>
      </c>
      <c r="F74" t="s">
        <v>1204</v>
      </c>
      <c r="G74" t="s">
        <v>1028</v>
      </c>
      <c r="H74" s="64" t="s">
        <v>3252</v>
      </c>
      <c r="I74" s="64">
        <v>7943</v>
      </c>
      <c r="J74" s="129">
        <v>6610</v>
      </c>
      <c r="K74" s="64" t="s">
        <v>3073</v>
      </c>
    </row>
    <row r="75" spans="1:11" x14ac:dyDescent="0.25">
      <c r="A75" t="s">
        <v>1919</v>
      </c>
      <c r="B75">
        <v>100205</v>
      </c>
      <c r="C75" t="s">
        <v>1920</v>
      </c>
      <c r="D75" t="s">
        <v>1650</v>
      </c>
      <c r="E75" t="s">
        <v>1009</v>
      </c>
      <c r="F75" t="s">
        <v>1204</v>
      </c>
      <c r="G75" t="s">
        <v>1028</v>
      </c>
      <c r="H75" s="64" t="s">
        <v>3252</v>
      </c>
      <c r="I75" s="64">
        <v>479</v>
      </c>
      <c r="J75" s="129">
        <v>428</v>
      </c>
      <c r="K75" s="64" t="s">
        <v>3073</v>
      </c>
    </row>
    <row r="76" spans="1:11" x14ac:dyDescent="0.25">
      <c r="A76" t="s">
        <v>1205</v>
      </c>
      <c r="B76">
        <v>100056</v>
      </c>
      <c r="C76" t="s">
        <v>1206</v>
      </c>
      <c r="D76" t="s">
        <v>1649</v>
      </c>
      <c r="E76" t="s">
        <v>1009</v>
      </c>
      <c r="F76" t="s">
        <v>1207</v>
      </c>
      <c r="G76" t="s">
        <v>1028</v>
      </c>
      <c r="H76" s="64">
        <v>29952</v>
      </c>
      <c r="I76" s="64">
        <v>128679</v>
      </c>
      <c r="J76" s="129">
        <v>111492</v>
      </c>
      <c r="K76" s="64" t="s">
        <v>3075</v>
      </c>
    </row>
    <row r="77" spans="1:11" x14ac:dyDescent="0.25">
      <c r="A77" t="s">
        <v>1208</v>
      </c>
      <c r="B77">
        <v>100006</v>
      </c>
      <c r="C77" t="s">
        <v>1209</v>
      </c>
      <c r="D77" t="s">
        <v>1650</v>
      </c>
      <c r="E77" t="s">
        <v>1009</v>
      </c>
      <c r="F77" t="s">
        <v>1210</v>
      </c>
      <c r="G77" t="s">
        <v>1028</v>
      </c>
      <c r="H77" s="64">
        <v>4750</v>
      </c>
      <c r="I77" s="64">
        <v>5606</v>
      </c>
      <c r="J77" s="129">
        <v>4570</v>
      </c>
      <c r="K77" s="64" t="s">
        <v>3077</v>
      </c>
    </row>
    <row r="78" spans="1:11" x14ac:dyDescent="0.25">
      <c r="A78" t="s">
        <v>1211</v>
      </c>
      <c r="B78">
        <v>100095</v>
      </c>
      <c r="C78" t="s">
        <v>1212</v>
      </c>
      <c r="D78" t="s">
        <v>1648</v>
      </c>
      <c r="E78" t="s">
        <v>1009</v>
      </c>
      <c r="F78" t="s">
        <v>1213</v>
      </c>
      <c r="G78" t="s">
        <v>1028</v>
      </c>
      <c r="H78" s="64" t="s">
        <v>3253</v>
      </c>
      <c r="I78" s="64">
        <v>6959</v>
      </c>
      <c r="J78" s="129">
        <v>5955</v>
      </c>
      <c r="K78" s="64" t="s">
        <v>3077</v>
      </c>
    </row>
    <row r="79" spans="1:11" x14ac:dyDescent="0.25">
      <c r="A79" t="s">
        <v>1214</v>
      </c>
      <c r="B79">
        <v>100146</v>
      </c>
      <c r="C79" t="s">
        <v>1215</v>
      </c>
      <c r="D79" t="s">
        <v>1648</v>
      </c>
      <c r="E79" t="s">
        <v>1009</v>
      </c>
      <c r="F79" t="s">
        <v>1216</v>
      </c>
      <c r="G79" t="s">
        <v>1028</v>
      </c>
      <c r="H79" s="64">
        <v>10959</v>
      </c>
      <c r="I79" s="64">
        <v>9959</v>
      </c>
      <c r="J79" s="129">
        <v>8289</v>
      </c>
      <c r="K79" s="64" t="s">
        <v>3076</v>
      </c>
    </row>
    <row r="80" spans="1:11" x14ac:dyDescent="0.25">
      <c r="A80" t="s">
        <v>1218</v>
      </c>
      <c r="B80">
        <v>100236</v>
      </c>
      <c r="C80" t="s">
        <v>1219</v>
      </c>
      <c r="D80" t="s">
        <v>1649</v>
      </c>
      <c r="E80" t="s">
        <v>1009</v>
      </c>
      <c r="F80" t="s">
        <v>1220</v>
      </c>
      <c r="G80" t="s">
        <v>1028</v>
      </c>
      <c r="H80" s="64">
        <v>21916</v>
      </c>
      <c r="I80" s="64">
        <v>9322</v>
      </c>
      <c r="J80" s="129">
        <v>7683</v>
      </c>
      <c r="K80" s="64" t="s">
        <v>3075</v>
      </c>
    </row>
    <row r="81" spans="1:11" x14ac:dyDescent="0.25">
      <c r="A81" t="s">
        <v>1221</v>
      </c>
      <c r="B81">
        <v>100249</v>
      </c>
      <c r="C81" t="s">
        <v>1222</v>
      </c>
      <c r="D81" t="s">
        <v>1648</v>
      </c>
      <c r="E81" t="s">
        <v>1009</v>
      </c>
      <c r="F81" t="s">
        <v>1223</v>
      </c>
      <c r="G81" t="s">
        <v>1028</v>
      </c>
      <c r="H81" s="64" t="s">
        <v>3238</v>
      </c>
      <c r="I81" s="64">
        <v>26573</v>
      </c>
      <c r="J81" s="129">
        <v>21048</v>
      </c>
      <c r="K81" s="64" t="s">
        <v>3075</v>
      </c>
    </row>
    <row r="82" spans="1:11" x14ac:dyDescent="0.25">
      <c r="A82" t="s">
        <v>1224</v>
      </c>
      <c r="B82">
        <v>100019</v>
      </c>
      <c r="C82" t="s">
        <v>1225</v>
      </c>
      <c r="D82" t="s">
        <v>1648</v>
      </c>
      <c r="E82" t="s">
        <v>1009</v>
      </c>
      <c r="F82" t="s">
        <v>1226</v>
      </c>
      <c r="G82" t="s">
        <v>1028</v>
      </c>
      <c r="H82" s="64" t="s">
        <v>3254</v>
      </c>
      <c r="I82" s="64">
        <v>13928</v>
      </c>
      <c r="J82" s="129">
        <v>10855</v>
      </c>
      <c r="K82" s="64" t="s">
        <v>3078</v>
      </c>
    </row>
    <row r="83" spans="1:11" x14ac:dyDescent="0.25">
      <c r="A83" t="s">
        <v>1227</v>
      </c>
      <c r="B83">
        <v>100070</v>
      </c>
      <c r="C83" t="s">
        <v>1228</v>
      </c>
      <c r="D83" t="s">
        <v>1648</v>
      </c>
      <c r="E83" t="s">
        <v>1009</v>
      </c>
      <c r="F83" t="s">
        <v>1229</v>
      </c>
      <c r="G83" t="s">
        <v>1028</v>
      </c>
      <c r="H83" s="64">
        <v>2923</v>
      </c>
      <c r="I83" s="64">
        <v>13833</v>
      </c>
      <c r="J83" s="129">
        <v>11699</v>
      </c>
      <c r="K83" s="64" t="s">
        <v>3074</v>
      </c>
    </row>
    <row r="84" spans="1:11" x14ac:dyDescent="0.25">
      <c r="A84" t="s">
        <v>1921</v>
      </c>
      <c r="B84">
        <v>100133</v>
      </c>
      <c r="C84" t="s">
        <v>1922</v>
      </c>
      <c r="D84" t="s">
        <v>1650</v>
      </c>
      <c r="E84" t="s">
        <v>1009</v>
      </c>
      <c r="F84" t="s">
        <v>1229</v>
      </c>
      <c r="G84" t="s">
        <v>1028</v>
      </c>
      <c r="H84" s="64">
        <v>39448</v>
      </c>
      <c r="I84" s="64">
        <v>0</v>
      </c>
      <c r="J84" s="129">
        <v>0</v>
      </c>
      <c r="K84" s="64" t="s">
        <v>3074</v>
      </c>
    </row>
    <row r="85" spans="1:11" x14ac:dyDescent="0.25">
      <c r="A85" t="s">
        <v>1230</v>
      </c>
      <c r="B85">
        <v>100157</v>
      </c>
      <c r="C85" t="s">
        <v>1231</v>
      </c>
      <c r="D85" t="s">
        <v>1031</v>
      </c>
      <c r="E85" t="s">
        <v>1009</v>
      </c>
      <c r="F85" t="s">
        <v>2163</v>
      </c>
      <c r="G85" t="s">
        <v>1028</v>
      </c>
      <c r="H85" s="64">
        <v>18629</v>
      </c>
      <c r="I85" s="64">
        <v>46716</v>
      </c>
      <c r="J85" s="129">
        <v>39619</v>
      </c>
      <c r="K85" s="64" t="s">
        <v>3071</v>
      </c>
    </row>
    <row r="86" spans="1:11" x14ac:dyDescent="0.25">
      <c r="A86" t="s">
        <v>1232</v>
      </c>
      <c r="B86">
        <v>100082</v>
      </c>
      <c r="C86" t="s">
        <v>1233</v>
      </c>
      <c r="D86" t="s">
        <v>1031</v>
      </c>
      <c r="E86" t="s">
        <v>1009</v>
      </c>
      <c r="F86" t="s">
        <v>2164</v>
      </c>
      <c r="G86" t="s">
        <v>1028</v>
      </c>
      <c r="H86" s="64">
        <v>24838</v>
      </c>
      <c r="I86" s="64">
        <v>31015</v>
      </c>
      <c r="J86" s="129">
        <v>23452</v>
      </c>
      <c r="K86" s="64" t="s">
        <v>3081</v>
      </c>
    </row>
    <row r="87" spans="1:11" x14ac:dyDescent="0.25">
      <c r="A87" t="s">
        <v>1235</v>
      </c>
      <c r="B87">
        <v>100108</v>
      </c>
      <c r="C87" t="s">
        <v>1236</v>
      </c>
      <c r="D87" t="s">
        <v>1031</v>
      </c>
      <c r="E87" t="s">
        <v>1009</v>
      </c>
      <c r="F87" t="s">
        <v>2165</v>
      </c>
      <c r="G87" t="s">
        <v>1028</v>
      </c>
      <c r="H87" s="64">
        <v>24838</v>
      </c>
      <c r="I87" s="64">
        <v>31038</v>
      </c>
      <c r="J87" s="129">
        <v>23832</v>
      </c>
      <c r="K87" s="64" t="s">
        <v>3081</v>
      </c>
    </row>
    <row r="88" spans="1:11" x14ac:dyDescent="0.25">
      <c r="A88" t="s">
        <v>1237</v>
      </c>
      <c r="B88">
        <v>100176</v>
      </c>
      <c r="C88" t="s">
        <v>1238</v>
      </c>
      <c r="D88" t="s">
        <v>1031</v>
      </c>
      <c r="E88" t="s">
        <v>1009</v>
      </c>
      <c r="F88" t="s">
        <v>2166</v>
      </c>
      <c r="G88" t="s">
        <v>1028</v>
      </c>
      <c r="H88" s="64">
        <v>24838</v>
      </c>
      <c r="I88" s="64">
        <v>30722</v>
      </c>
      <c r="J88" s="129">
        <v>23447</v>
      </c>
      <c r="K88" s="64" t="s">
        <v>3081</v>
      </c>
    </row>
    <row r="89" spans="1:11" x14ac:dyDescent="0.25">
      <c r="A89" t="s">
        <v>1239</v>
      </c>
      <c r="B89">
        <v>100206</v>
      </c>
      <c r="C89" t="s">
        <v>1240</v>
      </c>
      <c r="D89" t="s">
        <v>1031</v>
      </c>
      <c r="E89" t="s">
        <v>1009</v>
      </c>
      <c r="F89" t="s">
        <v>2276</v>
      </c>
      <c r="G89" t="s">
        <v>1028</v>
      </c>
      <c r="H89" s="64">
        <v>24838</v>
      </c>
      <c r="I89" s="64">
        <v>30743</v>
      </c>
      <c r="J89" s="129">
        <v>23500</v>
      </c>
      <c r="K89" s="64" t="s">
        <v>3081</v>
      </c>
    </row>
    <row r="90" spans="1:11" x14ac:dyDescent="0.25">
      <c r="A90" t="s">
        <v>1241</v>
      </c>
      <c r="B90">
        <v>100273</v>
      </c>
      <c r="C90" t="s">
        <v>1242</v>
      </c>
      <c r="D90" t="s">
        <v>1650</v>
      </c>
      <c r="E90" t="s">
        <v>1009</v>
      </c>
      <c r="F90" t="s">
        <v>1234</v>
      </c>
      <c r="G90" t="s">
        <v>1028</v>
      </c>
      <c r="H90" s="64">
        <v>24838</v>
      </c>
      <c r="I90" s="64">
        <v>47599</v>
      </c>
      <c r="J90" s="129">
        <v>40389</v>
      </c>
      <c r="K90" s="64" t="s">
        <v>3081</v>
      </c>
    </row>
    <row r="91" spans="1:11" x14ac:dyDescent="0.25">
      <c r="A91" t="s">
        <v>1246</v>
      </c>
      <c r="B91">
        <v>100305</v>
      </c>
      <c r="C91" t="s">
        <v>1247</v>
      </c>
      <c r="D91" t="s">
        <v>1648</v>
      </c>
      <c r="E91" t="s">
        <v>1009</v>
      </c>
      <c r="F91" t="s">
        <v>1248</v>
      </c>
      <c r="G91" t="s">
        <v>1028</v>
      </c>
      <c r="H91" s="64">
        <v>40544</v>
      </c>
      <c r="I91" s="64">
        <v>41948</v>
      </c>
      <c r="J91" s="129">
        <v>34609</v>
      </c>
      <c r="K91" s="64" t="s">
        <v>1651</v>
      </c>
    </row>
    <row r="92" spans="1:11" x14ac:dyDescent="0.25">
      <c r="A92" t="s">
        <v>1243</v>
      </c>
      <c r="B92">
        <v>100030</v>
      </c>
      <c r="C92" t="s">
        <v>1244</v>
      </c>
      <c r="D92" t="s">
        <v>1648</v>
      </c>
      <c r="E92" t="s">
        <v>1009</v>
      </c>
      <c r="F92" t="s">
        <v>1245</v>
      </c>
      <c r="G92" t="s">
        <v>1028</v>
      </c>
      <c r="H92" s="64" t="s">
        <v>3247</v>
      </c>
      <c r="I92" s="64">
        <v>9847</v>
      </c>
      <c r="J92" s="129">
        <v>7838</v>
      </c>
      <c r="K92" s="64" t="s">
        <v>3074</v>
      </c>
    </row>
    <row r="93" spans="1:11" x14ac:dyDescent="0.25">
      <c r="A93" t="s">
        <v>1249</v>
      </c>
      <c r="B93">
        <v>100121</v>
      </c>
      <c r="C93" t="s">
        <v>1250</v>
      </c>
      <c r="D93" t="s">
        <v>1648</v>
      </c>
      <c r="E93" t="s">
        <v>1008</v>
      </c>
      <c r="F93" t="s">
        <v>1255</v>
      </c>
      <c r="G93" t="s">
        <v>1252</v>
      </c>
      <c r="H93" s="64">
        <v>10228</v>
      </c>
      <c r="I93" s="64">
        <v>8254</v>
      </c>
      <c r="J93" s="129">
        <v>7316</v>
      </c>
      <c r="K93" s="64" t="s">
        <v>1908</v>
      </c>
    </row>
    <row r="94" spans="1:11" x14ac:dyDescent="0.25">
      <c r="A94" t="s">
        <v>1253</v>
      </c>
      <c r="B94">
        <v>100147</v>
      </c>
      <c r="C94" t="s">
        <v>1254</v>
      </c>
      <c r="D94" t="s">
        <v>1650</v>
      </c>
      <c r="E94" t="s">
        <v>1008</v>
      </c>
      <c r="F94" t="s">
        <v>1261</v>
      </c>
      <c r="G94" t="s">
        <v>1252</v>
      </c>
      <c r="H94" s="64">
        <v>1</v>
      </c>
      <c r="I94" s="64">
        <v>1882</v>
      </c>
      <c r="J94" s="129">
        <v>1688</v>
      </c>
      <c r="K94" s="64" t="s">
        <v>1908</v>
      </c>
    </row>
    <row r="95" spans="1:11" x14ac:dyDescent="0.25">
      <c r="A95" t="s">
        <v>1256</v>
      </c>
      <c r="B95">
        <v>100165</v>
      </c>
      <c r="C95" t="s">
        <v>1257</v>
      </c>
      <c r="D95" t="s">
        <v>1648</v>
      </c>
      <c r="E95" t="s">
        <v>1008</v>
      </c>
      <c r="F95" t="s">
        <v>1251</v>
      </c>
      <c r="G95" t="s">
        <v>1252</v>
      </c>
      <c r="H95" s="64">
        <v>10228</v>
      </c>
      <c r="I95" s="64">
        <v>9918</v>
      </c>
      <c r="J95" s="129">
        <v>8408</v>
      </c>
      <c r="K95" s="64" t="s">
        <v>1908</v>
      </c>
    </row>
    <row r="96" spans="1:11" x14ac:dyDescent="0.25">
      <c r="A96" t="s">
        <v>1259</v>
      </c>
      <c r="B96">
        <v>100191</v>
      </c>
      <c r="C96" t="s">
        <v>1260</v>
      </c>
      <c r="D96" t="s">
        <v>1652</v>
      </c>
      <c r="E96" t="s">
        <v>1008</v>
      </c>
      <c r="F96" t="s">
        <v>1258</v>
      </c>
      <c r="G96" t="s">
        <v>1252</v>
      </c>
      <c r="H96" s="64">
        <v>25569</v>
      </c>
      <c r="I96" s="64">
        <v>3805</v>
      </c>
      <c r="J96" s="129">
        <v>3430</v>
      </c>
      <c r="K96" s="64" t="s">
        <v>1908</v>
      </c>
    </row>
    <row r="97" spans="1:11" x14ac:dyDescent="0.25">
      <c r="A97" t="s">
        <v>1262</v>
      </c>
      <c r="B97">
        <v>100219</v>
      </c>
      <c r="C97" t="s">
        <v>1263</v>
      </c>
      <c r="D97" t="s">
        <v>1031</v>
      </c>
      <c r="E97" t="s">
        <v>1009</v>
      </c>
      <c r="F97" t="s">
        <v>2167</v>
      </c>
      <c r="G97" t="s">
        <v>1028</v>
      </c>
      <c r="H97" s="64">
        <v>18629</v>
      </c>
      <c r="I97" s="64">
        <v>42630</v>
      </c>
      <c r="J97" s="129">
        <v>35136</v>
      </c>
      <c r="K97" s="64" t="s">
        <v>3071</v>
      </c>
    </row>
    <row r="98" spans="1:11" x14ac:dyDescent="0.25">
      <c r="A98" t="s">
        <v>1264</v>
      </c>
      <c r="B98">
        <v>100264</v>
      </c>
      <c r="C98" t="s">
        <v>1265</v>
      </c>
      <c r="D98" t="s">
        <v>1031</v>
      </c>
      <c r="E98" t="s">
        <v>1009</v>
      </c>
      <c r="F98" t="s">
        <v>1266</v>
      </c>
      <c r="G98" t="s">
        <v>1028</v>
      </c>
      <c r="H98" s="64">
        <v>9498</v>
      </c>
      <c r="I98" s="64">
        <v>38474</v>
      </c>
      <c r="J98" s="129">
        <v>31587</v>
      </c>
      <c r="K98" s="64" t="s">
        <v>3073</v>
      </c>
    </row>
    <row r="99" spans="1:11" x14ac:dyDescent="0.25">
      <c r="A99" t="s">
        <v>1267</v>
      </c>
      <c r="B99">
        <v>100283</v>
      </c>
      <c r="C99" t="s">
        <v>1268</v>
      </c>
      <c r="D99" t="s">
        <v>1650</v>
      </c>
      <c r="E99" t="s">
        <v>1009</v>
      </c>
      <c r="F99" t="s">
        <v>2094</v>
      </c>
      <c r="G99" t="s">
        <v>1028</v>
      </c>
      <c r="H99" s="64">
        <v>32509</v>
      </c>
      <c r="I99" s="64">
        <v>12065</v>
      </c>
      <c r="J99" s="129">
        <v>10390</v>
      </c>
      <c r="K99" s="64" t="s">
        <v>1651</v>
      </c>
    </row>
    <row r="100" spans="1:11" x14ac:dyDescent="0.25">
      <c r="A100" t="s">
        <v>2483</v>
      </c>
      <c r="B100">
        <v>100026</v>
      </c>
      <c r="C100" t="s">
        <v>2484</v>
      </c>
      <c r="D100" t="s">
        <v>1650</v>
      </c>
      <c r="E100" t="s">
        <v>1009</v>
      </c>
      <c r="F100" t="s">
        <v>2485</v>
      </c>
      <c r="G100" t="s">
        <v>1025</v>
      </c>
      <c r="H100" s="64" t="s">
        <v>1918</v>
      </c>
      <c r="I100" s="64">
        <v>27411</v>
      </c>
      <c r="J100" s="129">
        <v>23844</v>
      </c>
      <c r="K100" s="64" t="s">
        <v>3079</v>
      </c>
    </row>
    <row r="101" spans="1:11" x14ac:dyDescent="0.25">
      <c r="A101" t="s">
        <v>3086</v>
      </c>
      <c r="B101">
        <v>100218</v>
      </c>
      <c r="C101" t="s">
        <v>3166</v>
      </c>
      <c r="D101" t="s">
        <v>1648</v>
      </c>
      <c r="E101" t="s">
        <v>1009</v>
      </c>
      <c r="F101" t="s">
        <v>1217</v>
      </c>
      <c r="G101" t="s">
        <v>1028</v>
      </c>
      <c r="H101" s="64">
        <v>1</v>
      </c>
      <c r="I101" s="64">
        <v>5852</v>
      </c>
      <c r="J101" s="129">
        <v>4932</v>
      </c>
      <c r="K101" s="64" t="s">
        <v>3076</v>
      </c>
    </row>
    <row r="102" spans="1:11" x14ac:dyDescent="0.25">
      <c r="A102" t="s">
        <v>1272</v>
      </c>
      <c r="B102">
        <v>100045</v>
      </c>
      <c r="C102" t="s">
        <v>1273</v>
      </c>
      <c r="D102" t="s">
        <v>1031</v>
      </c>
      <c r="E102" t="s">
        <v>1009</v>
      </c>
      <c r="F102" t="s">
        <v>2168</v>
      </c>
      <c r="G102" t="s">
        <v>1028</v>
      </c>
      <c r="H102" s="64" t="s">
        <v>3250</v>
      </c>
      <c r="I102" s="64">
        <v>29708</v>
      </c>
      <c r="J102" s="129">
        <v>24034</v>
      </c>
      <c r="K102" s="64" t="s">
        <v>3073</v>
      </c>
    </row>
    <row r="103" spans="1:11" x14ac:dyDescent="0.25">
      <c r="A103" t="s">
        <v>2478</v>
      </c>
      <c r="B103">
        <v>100326</v>
      </c>
      <c r="C103" t="s">
        <v>2479</v>
      </c>
      <c r="D103" t="s">
        <v>1648</v>
      </c>
      <c r="E103" t="s">
        <v>1009</v>
      </c>
      <c r="F103" t="s">
        <v>2374</v>
      </c>
      <c r="G103" t="s">
        <v>1028</v>
      </c>
      <c r="H103" s="64">
        <v>42248</v>
      </c>
      <c r="I103" s="64">
        <v>14103</v>
      </c>
      <c r="J103" s="129">
        <v>11714</v>
      </c>
      <c r="K103" s="64" t="s">
        <v>3075</v>
      </c>
    </row>
    <row r="104" spans="1:11" x14ac:dyDescent="0.25">
      <c r="A104" t="s">
        <v>1269</v>
      </c>
      <c r="B104">
        <v>100109</v>
      </c>
      <c r="C104" t="s">
        <v>1270</v>
      </c>
      <c r="D104" t="s">
        <v>1648</v>
      </c>
      <c r="E104" t="s">
        <v>1009</v>
      </c>
      <c r="F104" t="s">
        <v>1271</v>
      </c>
      <c r="G104" t="s">
        <v>1028</v>
      </c>
      <c r="H104" s="64" t="s">
        <v>3243</v>
      </c>
      <c r="I104" s="64">
        <v>11974</v>
      </c>
      <c r="J104" s="129">
        <v>9749</v>
      </c>
      <c r="K104" s="64" t="s">
        <v>3075</v>
      </c>
    </row>
    <row r="105" spans="1:11" x14ac:dyDescent="0.25">
      <c r="A105" t="s">
        <v>1275</v>
      </c>
      <c r="B105">
        <v>100177</v>
      </c>
      <c r="C105" t="s">
        <v>1276</v>
      </c>
      <c r="D105" t="s">
        <v>1648</v>
      </c>
      <c r="E105" t="s">
        <v>1009</v>
      </c>
      <c r="F105" t="s">
        <v>1277</v>
      </c>
      <c r="G105" t="s">
        <v>1028</v>
      </c>
      <c r="H105" s="64" t="s">
        <v>3255</v>
      </c>
      <c r="I105" s="64">
        <v>21502</v>
      </c>
      <c r="J105" s="129">
        <v>16546</v>
      </c>
      <c r="K105" s="64" t="s">
        <v>3081</v>
      </c>
    </row>
    <row r="106" spans="1:11" x14ac:dyDescent="0.25">
      <c r="A106" t="s">
        <v>1278</v>
      </c>
      <c r="B106">
        <v>100207</v>
      </c>
      <c r="C106" t="s">
        <v>1279</v>
      </c>
      <c r="D106" t="s">
        <v>1650</v>
      </c>
      <c r="E106" t="s">
        <v>1009</v>
      </c>
      <c r="F106" t="s">
        <v>2095</v>
      </c>
      <c r="G106" t="s">
        <v>1028</v>
      </c>
      <c r="H106" s="64" t="s">
        <v>3256</v>
      </c>
      <c r="I106" s="64">
        <v>16044</v>
      </c>
      <c r="J106" s="129">
        <v>12974</v>
      </c>
      <c r="K106" s="64" t="s">
        <v>3077</v>
      </c>
    </row>
    <row r="107" spans="1:11" x14ac:dyDescent="0.25">
      <c r="A107" t="s">
        <v>1299</v>
      </c>
      <c r="B107">
        <v>100057</v>
      </c>
      <c r="C107" t="s">
        <v>1300</v>
      </c>
      <c r="D107" t="s">
        <v>1031</v>
      </c>
      <c r="E107" t="s">
        <v>1009</v>
      </c>
      <c r="F107" t="s">
        <v>2172</v>
      </c>
      <c r="G107" t="s">
        <v>1028</v>
      </c>
      <c r="H107" s="64">
        <v>20821</v>
      </c>
      <c r="I107" s="64">
        <v>63507</v>
      </c>
      <c r="J107" s="129">
        <v>53367</v>
      </c>
      <c r="K107" s="64" t="s">
        <v>3077</v>
      </c>
    </row>
    <row r="108" spans="1:11" x14ac:dyDescent="0.25">
      <c r="A108" t="s">
        <v>1281</v>
      </c>
      <c r="B108">
        <v>100008</v>
      </c>
      <c r="C108" t="s">
        <v>1282</v>
      </c>
      <c r="D108" t="s">
        <v>1648</v>
      </c>
      <c r="E108" t="s">
        <v>1009</v>
      </c>
      <c r="F108" t="s">
        <v>1283</v>
      </c>
      <c r="G108" t="s">
        <v>1028</v>
      </c>
      <c r="H108" s="64">
        <v>1462</v>
      </c>
      <c r="I108" s="64">
        <v>32040</v>
      </c>
      <c r="J108" s="129">
        <v>24159</v>
      </c>
      <c r="K108" s="64" t="s">
        <v>3073</v>
      </c>
    </row>
    <row r="109" spans="1:11" x14ac:dyDescent="0.25">
      <c r="A109" t="s">
        <v>1284</v>
      </c>
      <c r="B109">
        <v>100122</v>
      </c>
      <c r="C109" t="s">
        <v>1285</v>
      </c>
      <c r="D109" t="s">
        <v>1648</v>
      </c>
      <c r="E109" t="s">
        <v>1009</v>
      </c>
      <c r="F109" t="s">
        <v>2169</v>
      </c>
      <c r="G109" t="s">
        <v>1028</v>
      </c>
      <c r="H109" s="64">
        <v>3654</v>
      </c>
      <c r="I109" s="64">
        <v>79129</v>
      </c>
      <c r="J109" s="129">
        <v>65652</v>
      </c>
      <c r="K109" s="64" t="s">
        <v>3078</v>
      </c>
    </row>
    <row r="110" spans="1:11" x14ac:dyDescent="0.25">
      <c r="A110" t="s">
        <v>1286</v>
      </c>
      <c r="B110">
        <v>100148</v>
      </c>
      <c r="C110" t="s">
        <v>1287</v>
      </c>
      <c r="D110" t="s">
        <v>1648</v>
      </c>
      <c r="E110" t="s">
        <v>1009</v>
      </c>
      <c r="F110" t="s">
        <v>1288</v>
      </c>
      <c r="G110" t="s">
        <v>1028</v>
      </c>
      <c r="H110" s="64">
        <v>3654</v>
      </c>
      <c r="I110" s="64">
        <v>13558</v>
      </c>
      <c r="J110" s="129">
        <v>11996</v>
      </c>
      <c r="K110" s="64" t="s">
        <v>3081</v>
      </c>
    </row>
    <row r="111" spans="1:11" x14ac:dyDescent="0.25">
      <c r="A111" t="s">
        <v>1290</v>
      </c>
      <c r="B111">
        <v>100192</v>
      </c>
      <c r="C111" t="s">
        <v>1291</v>
      </c>
      <c r="D111" t="s">
        <v>1648</v>
      </c>
      <c r="E111" t="s">
        <v>1009</v>
      </c>
      <c r="F111" t="s">
        <v>2096</v>
      </c>
      <c r="G111" t="s">
        <v>1028</v>
      </c>
      <c r="H111" s="64" t="s">
        <v>3257</v>
      </c>
      <c r="I111" s="64">
        <v>23243</v>
      </c>
      <c r="J111" s="129">
        <v>19275</v>
      </c>
      <c r="K111" s="64" t="s">
        <v>3076</v>
      </c>
    </row>
    <row r="112" spans="1:11" x14ac:dyDescent="0.25">
      <c r="A112" t="s">
        <v>1292</v>
      </c>
      <c r="B112">
        <v>100238</v>
      </c>
      <c r="C112" t="s">
        <v>1293</v>
      </c>
      <c r="D112" t="s">
        <v>1031</v>
      </c>
      <c r="E112" t="s">
        <v>1009</v>
      </c>
      <c r="F112" t="s">
        <v>1294</v>
      </c>
      <c r="G112" t="s">
        <v>1028</v>
      </c>
      <c r="H112" s="64" t="s">
        <v>3246</v>
      </c>
      <c r="I112" s="64">
        <v>9867</v>
      </c>
      <c r="J112" s="129">
        <v>7951</v>
      </c>
      <c r="K112" s="64" t="s">
        <v>3076</v>
      </c>
    </row>
    <row r="113" spans="1:11" x14ac:dyDescent="0.25">
      <c r="A113" t="s">
        <v>1301</v>
      </c>
      <c r="B113">
        <v>100250</v>
      </c>
      <c r="C113" t="s">
        <v>1302</v>
      </c>
      <c r="D113" t="s">
        <v>1648</v>
      </c>
      <c r="E113" t="s">
        <v>1009</v>
      </c>
      <c r="F113" t="s">
        <v>1303</v>
      </c>
      <c r="G113" t="s">
        <v>1028</v>
      </c>
      <c r="H113" s="64" t="s">
        <v>3251</v>
      </c>
      <c r="I113" s="64">
        <v>7133</v>
      </c>
      <c r="J113" s="129">
        <v>5564</v>
      </c>
      <c r="K113" s="64" t="s">
        <v>3080</v>
      </c>
    </row>
    <row r="114" spans="1:11" x14ac:dyDescent="0.25">
      <c r="A114" t="s">
        <v>1304</v>
      </c>
      <c r="B114">
        <v>100284</v>
      </c>
      <c r="C114" t="s">
        <v>1305</v>
      </c>
      <c r="D114" t="s">
        <v>1649</v>
      </c>
      <c r="E114" t="s">
        <v>1009</v>
      </c>
      <c r="F114" t="s">
        <v>2173</v>
      </c>
      <c r="G114" t="s">
        <v>1028</v>
      </c>
      <c r="H114" s="64">
        <v>1097</v>
      </c>
      <c r="I114" s="64">
        <v>18437</v>
      </c>
      <c r="J114" s="129">
        <v>16024</v>
      </c>
      <c r="K114" s="64" t="s">
        <v>3073</v>
      </c>
    </row>
    <row r="115" spans="1:11" x14ac:dyDescent="0.25">
      <c r="A115" t="s">
        <v>1306</v>
      </c>
      <c r="B115">
        <v>100169</v>
      </c>
      <c r="C115" t="s">
        <v>1307</v>
      </c>
      <c r="D115" t="s">
        <v>1648</v>
      </c>
      <c r="E115" t="s">
        <v>1009</v>
      </c>
      <c r="F115" t="s">
        <v>1308</v>
      </c>
      <c r="G115" t="s">
        <v>1028</v>
      </c>
      <c r="H115" s="64">
        <v>1</v>
      </c>
      <c r="I115" s="64">
        <v>6974</v>
      </c>
      <c r="J115" s="129">
        <v>5797</v>
      </c>
      <c r="K115" s="64" t="s">
        <v>1651</v>
      </c>
    </row>
    <row r="116" spans="1:11" x14ac:dyDescent="0.25">
      <c r="A116" t="s">
        <v>1309</v>
      </c>
      <c r="B116">
        <v>100020</v>
      </c>
      <c r="C116" t="s">
        <v>1310</v>
      </c>
      <c r="D116" t="s">
        <v>1648</v>
      </c>
      <c r="E116" t="s">
        <v>1009</v>
      </c>
      <c r="F116" t="s">
        <v>2174</v>
      </c>
      <c r="G116" t="s">
        <v>1028</v>
      </c>
      <c r="H116" s="64">
        <v>25934</v>
      </c>
      <c r="I116" s="64">
        <v>64153</v>
      </c>
      <c r="J116" s="129">
        <v>57422</v>
      </c>
      <c r="K116" s="64" t="s">
        <v>3078</v>
      </c>
    </row>
    <row r="117" spans="1:11" x14ac:dyDescent="0.25">
      <c r="A117" t="s">
        <v>1311</v>
      </c>
      <c r="B117">
        <v>100046</v>
      </c>
      <c r="C117" t="s">
        <v>1312</v>
      </c>
      <c r="D117" t="s">
        <v>1031</v>
      </c>
      <c r="E117" t="s">
        <v>1009</v>
      </c>
      <c r="F117" t="s">
        <v>2097</v>
      </c>
      <c r="G117" t="s">
        <v>1028</v>
      </c>
      <c r="H117" s="64">
        <v>9498</v>
      </c>
      <c r="I117" s="64">
        <v>18708</v>
      </c>
      <c r="J117" s="129">
        <v>14936</v>
      </c>
      <c r="K117" s="64" t="s">
        <v>3073</v>
      </c>
    </row>
    <row r="118" spans="1:11" x14ac:dyDescent="0.25">
      <c r="A118" t="s">
        <v>1313</v>
      </c>
      <c r="B118">
        <v>100014</v>
      </c>
      <c r="C118" t="s">
        <v>1314</v>
      </c>
      <c r="D118" t="s">
        <v>1038</v>
      </c>
      <c r="E118" t="s">
        <v>1009</v>
      </c>
      <c r="F118" t="s">
        <v>1315</v>
      </c>
      <c r="G118" t="s">
        <v>1028</v>
      </c>
      <c r="H118" s="64">
        <v>3654</v>
      </c>
      <c r="I118" s="64">
        <v>19484</v>
      </c>
      <c r="J118" s="129">
        <v>14591</v>
      </c>
      <c r="K118" s="64" t="s">
        <v>3072</v>
      </c>
    </row>
    <row r="119" spans="1:11" x14ac:dyDescent="0.25">
      <c r="A119" t="s">
        <v>1316</v>
      </c>
      <c r="B119">
        <v>100110</v>
      </c>
      <c r="C119" t="s">
        <v>1317</v>
      </c>
      <c r="D119" t="s">
        <v>1648</v>
      </c>
      <c r="E119" t="s">
        <v>1009</v>
      </c>
      <c r="F119" t="s">
        <v>2175</v>
      </c>
      <c r="G119" t="s">
        <v>1028</v>
      </c>
      <c r="H119" s="64" t="s">
        <v>3251</v>
      </c>
      <c r="I119" s="64">
        <v>33630</v>
      </c>
      <c r="J119" s="129">
        <v>26359</v>
      </c>
      <c r="K119" s="64" t="s">
        <v>3073</v>
      </c>
    </row>
    <row r="120" spans="1:11" x14ac:dyDescent="0.25">
      <c r="A120" t="s">
        <v>1318</v>
      </c>
      <c r="B120">
        <v>100178</v>
      </c>
      <c r="C120" t="s">
        <v>1319</v>
      </c>
      <c r="D120" t="s">
        <v>1648</v>
      </c>
      <c r="E120" t="s">
        <v>1009</v>
      </c>
      <c r="F120" t="s">
        <v>1320</v>
      </c>
      <c r="G120" t="s">
        <v>1028</v>
      </c>
      <c r="H120" s="64" t="s">
        <v>3247</v>
      </c>
      <c r="I120" s="64">
        <v>9994</v>
      </c>
      <c r="J120" s="129">
        <v>7691</v>
      </c>
      <c r="K120" s="64" t="s">
        <v>3078</v>
      </c>
    </row>
    <row r="121" spans="1:11" x14ac:dyDescent="0.25">
      <c r="A121" t="s">
        <v>1321</v>
      </c>
      <c r="B121">
        <v>100208</v>
      </c>
      <c r="C121" t="s">
        <v>1322</v>
      </c>
      <c r="D121" t="s">
        <v>1031</v>
      </c>
      <c r="E121" t="s">
        <v>1009</v>
      </c>
      <c r="F121" t="s">
        <v>1323</v>
      </c>
      <c r="G121" t="s">
        <v>1028</v>
      </c>
      <c r="H121" s="64">
        <v>4384</v>
      </c>
      <c r="I121" s="64">
        <v>42455</v>
      </c>
      <c r="J121" s="129">
        <v>32042</v>
      </c>
      <c r="K121" s="64" t="s">
        <v>1401</v>
      </c>
    </row>
    <row r="122" spans="1:11" x14ac:dyDescent="0.25">
      <c r="A122" t="s">
        <v>1923</v>
      </c>
      <c r="B122">
        <v>100243</v>
      </c>
      <c r="C122" t="s">
        <v>1924</v>
      </c>
      <c r="D122" t="s">
        <v>1650</v>
      </c>
      <c r="E122" t="s">
        <v>1009</v>
      </c>
      <c r="F122" t="s">
        <v>2098</v>
      </c>
      <c r="G122" t="s">
        <v>1028</v>
      </c>
      <c r="H122" s="64" t="s">
        <v>1918</v>
      </c>
      <c r="I122" s="64">
        <v>1678</v>
      </c>
      <c r="J122" s="129">
        <v>1373</v>
      </c>
      <c r="K122" s="64" t="s">
        <v>1401</v>
      </c>
    </row>
    <row r="123" spans="1:11" x14ac:dyDescent="0.25">
      <c r="A123" t="s">
        <v>1324</v>
      </c>
      <c r="B123">
        <v>100032</v>
      </c>
      <c r="C123" t="s">
        <v>1325</v>
      </c>
      <c r="D123" t="s">
        <v>1649</v>
      </c>
      <c r="E123" t="s">
        <v>1009</v>
      </c>
      <c r="F123" t="s">
        <v>1326</v>
      </c>
      <c r="G123" t="s">
        <v>1028</v>
      </c>
      <c r="H123" s="64">
        <v>35796</v>
      </c>
      <c r="I123" s="64">
        <v>76637</v>
      </c>
      <c r="J123" s="129">
        <v>66246</v>
      </c>
      <c r="K123" s="64" t="s">
        <v>3075</v>
      </c>
    </row>
    <row r="124" spans="1:11" x14ac:dyDescent="0.25">
      <c r="A124" t="s">
        <v>1327</v>
      </c>
      <c r="B124">
        <v>100058</v>
      </c>
      <c r="C124" t="s">
        <v>1328</v>
      </c>
      <c r="D124" t="s">
        <v>1650</v>
      </c>
      <c r="E124" t="s">
        <v>1009</v>
      </c>
      <c r="F124" t="s">
        <v>1329</v>
      </c>
      <c r="G124" t="s">
        <v>1028</v>
      </c>
      <c r="H124" s="64" t="s">
        <v>3258</v>
      </c>
      <c r="I124" s="64">
        <v>23016</v>
      </c>
      <c r="J124" s="129">
        <v>19005</v>
      </c>
      <c r="K124" s="64" t="s">
        <v>3077</v>
      </c>
    </row>
    <row r="125" spans="1:11" x14ac:dyDescent="0.25">
      <c r="A125" t="s">
        <v>1330</v>
      </c>
      <c r="B125">
        <v>100096</v>
      </c>
      <c r="C125" t="s">
        <v>1331</v>
      </c>
      <c r="D125" t="s">
        <v>1648</v>
      </c>
      <c r="E125" t="s">
        <v>1009</v>
      </c>
      <c r="F125" t="s">
        <v>1274</v>
      </c>
      <c r="G125" t="s">
        <v>1028</v>
      </c>
      <c r="H125" s="64" t="s">
        <v>3259</v>
      </c>
      <c r="I125" s="64">
        <v>9541</v>
      </c>
      <c r="J125" s="129">
        <v>7329</v>
      </c>
      <c r="K125" s="64" t="s">
        <v>3073</v>
      </c>
    </row>
    <row r="126" spans="1:11" x14ac:dyDescent="0.25">
      <c r="A126" t="s">
        <v>1332</v>
      </c>
      <c r="B126">
        <v>100193</v>
      </c>
      <c r="C126" t="s">
        <v>1333</v>
      </c>
      <c r="D126" t="s">
        <v>1031</v>
      </c>
      <c r="E126" t="s">
        <v>1009</v>
      </c>
      <c r="F126" t="s">
        <v>2176</v>
      </c>
      <c r="G126" t="s">
        <v>1025</v>
      </c>
      <c r="H126" s="64">
        <v>18629</v>
      </c>
      <c r="I126" s="64">
        <v>43454</v>
      </c>
      <c r="J126" s="129">
        <v>34277</v>
      </c>
      <c r="K126" s="64" t="s">
        <v>3071</v>
      </c>
    </row>
    <row r="127" spans="1:11" x14ac:dyDescent="0.25">
      <c r="A127" t="s">
        <v>1364</v>
      </c>
      <c r="B127">
        <v>100220</v>
      </c>
      <c r="C127" t="s">
        <v>2277</v>
      </c>
      <c r="D127" t="s">
        <v>1119</v>
      </c>
      <c r="E127" t="s">
        <v>1009</v>
      </c>
      <c r="F127" t="s">
        <v>2180</v>
      </c>
      <c r="G127" t="s">
        <v>1028</v>
      </c>
      <c r="H127" s="64">
        <v>24473</v>
      </c>
      <c r="I127" s="64">
        <v>20057</v>
      </c>
      <c r="J127" s="129">
        <v>17767</v>
      </c>
      <c r="K127" s="64" t="s">
        <v>1119</v>
      </c>
    </row>
    <row r="128" spans="1:11" x14ac:dyDescent="0.25">
      <c r="A128" t="s">
        <v>1334</v>
      </c>
      <c r="B128">
        <v>100239</v>
      </c>
      <c r="C128" t="s">
        <v>1335</v>
      </c>
      <c r="D128" t="s">
        <v>1648</v>
      </c>
      <c r="E128" t="s">
        <v>1009</v>
      </c>
      <c r="F128" t="s">
        <v>1336</v>
      </c>
      <c r="G128" t="s">
        <v>1028</v>
      </c>
      <c r="H128" s="64">
        <v>9498</v>
      </c>
      <c r="I128" s="64">
        <v>16938</v>
      </c>
      <c r="J128" s="129">
        <v>13584</v>
      </c>
      <c r="K128" s="64" t="s">
        <v>3075</v>
      </c>
    </row>
    <row r="129" spans="1:11" x14ac:dyDescent="0.25">
      <c r="A129" t="s">
        <v>1925</v>
      </c>
      <c r="B129">
        <v>100307</v>
      </c>
      <c r="C129" t="s">
        <v>1926</v>
      </c>
      <c r="D129" t="s">
        <v>1119</v>
      </c>
      <c r="E129" t="s">
        <v>1009</v>
      </c>
      <c r="F129" t="s">
        <v>1918</v>
      </c>
      <c r="G129" t="s">
        <v>1918</v>
      </c>
      <c r="H129" s="64" t="s">
        <v>1918</v>
      </c>
      <c r="I129" s="64">
        <v>305</v>
      </c>
      <c r="J129" s="129">
        <v>230</v>
      </c>
      <c r="K129" s="64" t="s">
        <v>1908</v>
      </c>
    </row>
    <row r="130" spans="1:11" x14ac:dyDescent="0.25">
      <c r="A130" t="s">
        <v>1337</v>
      </c>
      <c r="B130">
        <v>100265</v>
      </c>
      <c r="C130" t="s">
        <v>1338</v>
      </c>
      <c r="D130" t="s">
        <v>1648</v>
      </c>
      <c r="E130" t="s">
        <v>1009</v>
      </c>
      <c r="F130" t="s">
        <v>2177</v>
      </c>
      <c r="G130" t="s">
        <v>1028</v>
      </c>
      <c r="H130" s="64" t="s">
        <v>3246</v>
      </c>
      <c r="I130" s="64">
        <v>21774</v>
      </c>
      <c r="J130" s="129">
        <v>18129</v>
      </c>
      <c r="K130" s="64" t="s">
        <v>3073</v>
      </c>
    </row>
    <row r="131" spans="1:11" x14ac:dyDescent="0.25">
      <c r="A131" t="s">
        <v>1362</v>
      </c>
      <c r="B131">
        <v>100101</v>
      </c>
      <c r="C131" t="s">
        <v>1363</v>
      </c>
      <c r="D131" t="s">
        <v>1649</v>
      </c>
      <c r="E131" t="s">
        <v>1009</v>
      </c>
      <c r="F131" t="s">
        <v>1280</v>
      </c>
      <c r="G131" t="s">
        <v>1028</v>
      </c>
      <c r="H131" s="64">
        <v>23743</v>
      </c>
      <c r="I131" s="64">
        <v>23666</v>
      </c>
      <c r="J131" s="129">
        <v>20170</v>
      </c>
      <c r="K131" s="64" t="s">
        <v>3073</v>
      </c>
    </row>
    <row r="132" spans="1:11" x14ac:dyDescent="0.25">
      <c r="A132" t="s">
        <v>1339</v>
      </c>
      <c r="B132">
        <v>100021</v>
      </c>
      <c r="C132" t="s">
        <v>2278</v>
      </c>
      <c r="D132" t="s">
        <v>1119</v>
      </c>
      <c r="E132" t="s">
        <v>1009</v>
      </c>
      <c r="F132" t="s">
        <v>1340</v>
      </c>
      <c r="G132" t="s">
        <v>1028</v>
      </c>
      <c r="H132" s="64">
        <v>22282</v>
      </c>
      <c r="I132" s="64">
        <v>82368</v>
      </c>
      <c r="J132" s="129">
        <v>65806</v>
      </c>
      <c r="K132" s="64" t="s">
        <v>1119</v>
      </c>
    </row>
    <row r="133" spans="1:11" x14ac:dyDescent="0.25">
      <c r="A133" t="s">
        <v>1341</v>
      </c>
      <c r="B133">
        <v>100071</v>
      </c>
      <c r="C133" t="s">
        <v>1342</v>
      </c>
      <c r="D133" t="s">
        <v>1648</v>
      </c>
      <c r="E133" t="s">
        <v>1009</v>
      </c>
      <c r="F133" t="s">
        <v>1343</v>
      </c>
      <c r="G133" t="s">
        <v>1028</v>
      </c>
      <c r="H133" s="64">
        <v>1</v>
      </c>
      <c r="I133" s="64">
        <v>5369</v>
      </c>
      <c r="J133" s="129">
        <v>4484</v>
      </c>
      <c r="K133" s="64" t="s">
        <v>3076</v>
      </c>
    </row>
    <row r="134" spans="1:11" x14ac:dyDescent="0.25">
      <c r="A134" t="s">
        <v>1344</v>
      </c>
      <c r="B134">
        <v>100185</v>
      </c>
      <c r="C134" t="s">
        <v>1345</v>
      </c>
      <c r="D134" t="s">
        <v>1648</v>
      </c>
      <c r="E134" t="s">
        <v>1009</v>
      </c>
      <c r="F134" t="s">
        <v>2099</v>
      </c>
      <c r="G134" t="s">
        <v>1028</v>
      </c>
      <c r="H134" s="64" t="s">
        <v>3260</v>
      </c>
      <c r="I134" s="64">
        <v>16501</v>
      </c>
      <c r="J134" s="129">
        <v>12292</v>
      </c>
      <c r="K134" s="64" t="s">
        <v>3079</v>
      </c>
    </row>
    <row r="135" spans="1:11" x14ac:dyDescent="0.25">
      <c r="A135" t="s">
        <v>1346</v>
      </c>
      <c r="B135">
        <v>100084</v>
      </c>
      <c r="C135" t="s">
        <v>1347</v>
      </c>
      <c r="D135" t="s">
        <v>1031</v>
      </c>
      <c r="E135" t="s">
        <v>1009</v>
      </c>
      <c r="F135" t="s">
        <v>1348</v>
      </c>
      <c r="G135" t="s">
        <v>1028</v>
      </c>
      <c r="H135" s="64">
        <v>6941</v>
      </c>
      <c r="I135" s="64">
        <v>30169</v>
      </c>
      <c r="J135" s="129">
        <v>25144</v>
      </c>
      <c r="K135" s="64" t="s">
        <v>1401</v>
      </c>
    </row>
    <row r="136" spans="1:11" x14ac:dyDescent="0.25">
      <c r="A136" t="s">
        <v>1349</v>
      </c>
      <c r="B136">
        <v>100136</v>
      </c>
      <c r="C136" t="s">
        <v>1350</v>
      </c>
      <c r="D136" t="s">
        <v>1648</v>
      </c>
      <c r="E136" t="s">
        <v>1009</v>
      </c>
      <c r="F136" t="s">
        <v>1351</v>
      </c>
      <c r="G136" t="s">
        <v>1028</v>
      </c>
      <c r="H136" s="64">
        <v>8402</v>
      </c>
      <c r="I136" s="64">
        <v>81651</v>
      </c>
      <c r="J136" s="129">
        <v>64345</v>
      </c>
      <c r="K136" s="64" t="s">
        <v>3073</v>
      </c>
    </row>
    <row r="137" spans="1:11" x14ac:dyDescent="0.25">
      <c r="A137" t="s">
        <v>1352</v>
      </c>
      <c r="B137">
        <v>100179</v>
      </c>
      <c r="C137" t="s">
        <v>1353</v>
      </c>
      <c r="D137" t="s">
        <v>1031</v>
      </c>
      <c r="E137" t="s">
        <v>1009</v>
      </c>
      <c r="F137" t="s">
        <v>1354</v>
      </c>
      <c r="G137" t="s">
        <v>1028</v>
      </c>
      <c r="H137" s="64">
        <v>3654</v>
      </c>
      <c r="I137" s="64">
        <v>29763</v>
      </c>
      <c r="J137" s="129">
        <v>24365</v>
      </c>
      <c r="K137" s="64" t="s">
        <v>1401</v>
      </c>
    </row>
    <row r="138" spans="1:11" x14ac:dyDescent="0.25">
      <c r="A138" t="s">
        <v>1355</v>
      </c>
      <c r="B138">
        <v>100209</v>
      </c>
      <c r="C138" t="s">
        <v>1356</v>
      </c>
      <c r="D138" t="s">
        <v>1031</v>
      </c>
      <c r="E138" t="s">
        <v>1009</v>
      </c>
      <c r="F138" t="s">
        <v>2178</v>
      </c>
      <c r="G138" t="s">
        <v>1028</v>
      </c>
      <c r="H138" s="64">
        <v>4384</v>
      </c>
      <c r="I138" s="64">
        <v>60502</v>
      </c>
      <c r="J138" s="129">
        <v>50684</v>
      </c>
      <c r="K138" s="64" t="s">
        <v>3075</v>
      </c>
    </row>
    <row r="139" spans="1:11" x14ac:dyDescent="0.25">
      <c r="A139" t="s">
        <v>1357</v>
      </c>
      <c r="B139">
        <v>100009</v>
      </c>
      <c r="C139" t="s">
        <v>1358</v>
      </c>
      <c r="D139" t="s">
        <v>1648</v>
      </c>
      <c r="E139" t="s">
        <v>1009</v>
      </c>
      <c r="F139" t="s">
        <v>1359</v>
      </c>
      <c r="G139" t="s">
        <v>1028</v>
      </c>
      <c r="H139" s="64" t="s">
        <v>3247</v>
      </c>
      <c r="I139" s="64">
        <v>3444</v>
      </c>
      <c r="J139" s="129">
        <v>2534</v>
      </c>
      <c r="K139" s="64" t="s">
        <v>3074</v>
      </c>
    </row>
    <row r="140" spans="1:11" x14ac:dyDescent="0.25">
      <c r="A140" t="s">
        <v>1360</v>
      </c>
      <c r="B140">
        <v>100097</v>
      </c>
      <c r="C140" t="s">
        <v>1361</v>
      </c>
      <c r="D140" t="s">
        <v>1031</v>
      </c>
      <c r="E140" t="s">
        <v>1009</v>
      </c>
      <c r="F140" t="s">
        <v>2179</v>
      </c>
      <c r="G140" t="s">
        <v>1028</v>
      </c>
      <c r="H140" s="64">
        <v>21916</v>
      </c>
      <c r="I140" s="64">
        <v>34414</v>
      </c>
      <c r="J140" s="129">
        <v>29942</v>
      </c>
      <c r="K140" s="64" t="s">
        <v>1401</v>
      </c>
    </row>
    <row r="141" spans="1:11" x14ac:dyDescent="0.25">
      <c r="A141" t="s">
        <v>1365</v>
      </c>
      <c r="B141">
        <v>100227</v>
      </c>
      <c r="C141" t="s">
        <v>1366</v>
      </c>
      <c r="D141" t="s">
        <v>1119</v>
      </c>
      <c r="E141" t="s">
        <v>1009</v>
      </c>
      <c r="F141" t="s">
        <v>2181</v>
      </c>
      <c r="G141" t="s">
        <v>1028</v>
      </c>
      <c r="H141" s="64">
        <v>40969</v>
      </c>
      <c r="I141" s="64">
        <v>95860</v>
      </c>
      <c r="J141" s="129">
        <v>86120</v>
      </c>
      <c r="K141" s="64" t="s">
        <v>1119</v>
      </c>
    </row>
    <row r="142" spans="1:11" x14ac:dyDescent="0.25">
      <c r="A142" t="s">
        <v>1367</v>
      </c>
      <c r="B142">
        <v>100150</v>
      </c>
      <c r="C142" t="s">
        <v>1368</v>
      </c>
      <c r="D142" t="s">
        <v>1031</v>
      </c>
      <c r="E142" t="s">
        <v>1009</v>
      </c>
      <c r="F142" t="s">
        <v>1369</v>
      </c>
      <c r="G142" t="s">
        <v>1028</v>
      </c>
      <c r="H142" s="64">
        <v>27030</v>
      </c>
      <c r="I142" s="64">
        <v>9718</v>
      </c>
      <c r="J142" s="129">
        <v>7691</v>
      </c>
      <c r="K142" s="64" t="s">
        <v>1401</v>
      </c>
    </row>
    <row r="143" spans="1:11" x14ac:dyDescent="0.25">
      <c r="A143" t="s">
        <v>1370</v>
      </c>
      <c r="B143">
        <v>100166</v>
      </c>
      <c r="C143" t="s">
        <v>1371</v>
      </c>
      <c r="D143" t="s">
        <v>1031</v>
      </c>
      <c r="E143" t="s">
        <v>1009</v>
      </c>
      <c r="F143" t="s">
        <v>2182</v>
      </c>
      <c r="G143" t="s">
        <v>1028</v>
      </c>
      <c r="H143" s="64">
        <v>27030</v>
      </c>
      <c r="I143" s="64">
        <v>7606</v>
      </c>
      <c r="J143" s="129">
        <v>6103</v>
      </c>
      <c r="K143" s="64" t="s">
        <v>1401</v>
      </c>
    </row>
    <row r="144" spans="1:11" x14ac:dyDescent="0.25">
      <c r="A144" t="s">
        <v>1372</v>
      </c>
      <c r="B144">
        <v>100194</v>
      </c>
      <c r="C144" t="s">
        <v>1373</v>
      </c>
      <c r="D144" t="s">
        <v>1031</v>
      </c>
      <c r="E144" t="s">
        <v>1009</v>
      </c>
      <c r="F144" t="s">
        <v>2183</v>
      </c>
      <c r="G144" t="s">
        <v>1028</v>
      </c>
      <c r="H144" s="64">
        <v>27030</v>
      </c>
      <c r="I144" s="64">
        <v>19727</v>
      </c>
      <c r="J144" s="129">
        <v>16729</v>
      </c>
      <c r="K144" s="64" t="s">
        <v>1401</v>
      </c>
    </row>
    <row r="145" spans="1:11" x14ac:dyDescent="0.25">
      <c r="A145" t="s">
        <v>1374</v>
      </c>
      <c r="B145">
        <v>100221</v>
      </c>
      <c r="C145" t="s">
        <v>1375</v>
      </c>
      <c r="D145" t="s">
        <v>1031</v>
      </c>
      <c r="E145" t="s">
        <v>1009</v>
      </c>
      <c r="F145" t="s">
        <v>2184</v>
      </c>
      <c r="G145" t="s">
        <v>1028</v>
      </c>
      <c r="H145" s="64">
        <v>27030</v>
      </c>
      <c r="I145" s="64">
        <v>33197</v>
      </c>
      <c r="J145" s="129">
        <v>28120</v>
      </c>
      <c r="K145" s="64" t="s">
        <v>1401</v>
      </c>
    </row>
    <row r="146" spans="1:11" x14ac:dyDescent="0.25">
      <c r="A146" t="s">
        <v>1376</v>
      </c>
      <c r="B146">
        <v>100240</v>
      </c>
      <c r="C146" t="s">
        <v>1377</v>
      </c>
      <c r="D146" t="s">
        <v>1648</v>
      </c>
      <c r="E146" t="s">
        <v>1009</v>
      </c>
      <c r="F146" t="s">
        <v>1378</v>
      </c>
      <c r="G146" t="s">
        <v>1028</v>
      </c>
      <c r="H146" s="64" t="s">
        <v>3261</v>
      </c>
      <c r="I146" s="64">
        <v>11920</v>
      </c>
      <c r="J146" s="129">
        <v>9789</v>
      </c>
      <c r="K146" s="64" t="s">
        <v>3077</v>
      </c>
    </row>
    <row r="147" spans="1:11" x14ac:dyDescent="0.25">
      <c r="A147" t="s">
        <v>1379</v>
      </c>
      <c r="B147">
        <v>100266</v>
      </c>
      <c r="C147" t="s">
        <v>1380</v>
      </c>
      <c r="D147" t="s">
        <v>1648</v>
      </c>
      <c r="E147" t="s">
        <v>1009</v>
      </c>
      <c r="F147" t="s">
        <v>1381</v>
      </c>
      <c r="G147" t="s">
        <v>1028</v>
      </c>
      <c r="H147" s="64" t="s">
        <v>3262</v>
      </c>
      <c r="I147" s="64">
        <v>23051</v>
      </c>
      <c r="J147" s="129">
        <v>19163</v>
      </c>
      <c r="K147" s="64" t="s">
        <v>3081</v>
      </c>
    </row>
    <row r="148" spans="1:11" x14ac:dyDescent="0.25">
      <c r="A148" t="s">
        <v>1382</v>
      </c>
      <c r="B148">
        <v>100048</v>
      </c>
      <c r="C148" t="s">
        <v>1383</v>
      </c>
      <c r="D148" t="s">
        <v>1648</v>
      </c>
      <c r="E148" t="s">
        <v>1009</v>
      </c>
      <c r="F148" t="s">
        <v>1384</v>
      </c>
      <c r="G148" t="s">
        <v>1028</v>
      </c>
      <c r="H148" s="64" t="s">
        <v>3243</v>
      </c>
      <c r="I148" s="64">
        <v>5724</v>
      </c>
      <c r="J148" s="129">
        <v>4845</v>
      </c>
      <c r="K148" s="64" t="s">
        <v>1651</v>
      </c>
    </row>
    <row r="149" spans="1:11" x14ac:dyDescent="0.25">
      <c r="A149" t="s">
        <v>1385</v>
      </c>
      <c r="B149">
        <v>100180</v>
      </c>
      <c r="C149" t="s">
        <v>1386</v>
      </c>
      <c r="D149" t="s">
        <v>1038</v>
      </c>
      <c r="E149" t="s">
        <v>1009</v>
      </c>
      <c r="F149" t="s">
        <v>1387</v>
      </c>
      <c r="G149" t="s">
        <v>1028</v>
      </c>
      <c r="H149" s="64" t="s">
        <v>3238</v>
      </c>
      <c r="I149" s="64">
        <v>10429</v>
      </c>
      <c r="J149" s="129">
        <v>9526</v>
      </c>
      <c r="K149" s="64" t="s">
        <v>3079</v>
      </c>
    </row>
    <row r="150" spans="1:11" x14ac:dyDescent="0.25">
      <c r="A150" t="s">
        <v>1388</v>
      </c>
      <c r="B150">
        <v>100033</v>
      </c>
      <c r="C150" t="s">
        <v>1389</v>
      </c>
      <c r="D150" t="s">
        <v>1031</v>
      </c>
      <c r="E150" t="s">
        <v>1009</v>
      </c>
      <c r="F150" t="s">
        <v>2185</v>
      </c>
      <c r="G150" t="s">
        <v>1028</v>
      </c>
      <c r="H150" s="64">
        <v>18629</v>
      </c>
      <c r="I150" s="64">
        <v>42442</v>
      </c>
      <c r="J150" s="129">
        <v>36185</v>
      </c>
      <c r="K150" s="64" t="s">
        <v>3071</v>
      </c>
    </row>
    <row r="151" spans="1:11" x14ac:dyDescent="0.25">
      <c r="A151" t="s">
        <v>1390</v>
      </c>
      <c r="B151">
        <v>100059</v>
      </c>
      <c r="C151" t="s">
        <v>1391</v>
      </c>
      <c r="D151" t="s">
        <v>1119</v>
      </c>
      <c r="E151" t="s">
        <v>1009</v>
      </c>
      <c r="F151" t="s">
        <v>2186</v>
      </c>
      <c r="G151" t="s">
        <v>1028</v>
      </c>
      <c r="H151" s="64">
        <v>29587</v>
      </c>
      <c r="I151" s="64">
        <v>93956</v>
      </c>
      <c r="J151" s="129">
        <v>89226</v>
      </c>
      <c r="K151" s="64" t="s">
        <v>1119</v>
      </c>
    </row>
    <row r="152" spans="1:11" x14ac:dyDescent="0.25">
      <c r="A152" t="s">
        <v>1392</v>
      </c>
      <c r="B152">
        <v>100010</v>
      </c>
      <c r="C152" t="s">
        <v>1393</v>
      </c>
      <c r="D152" t="s">
        <v>1648</v>
      </c>
      <c r="E152" t="s">
        <v>1009</v>
      </c>
      <c r="F152" t="s">
        <v>1394</v>
      </c>
      <c r="G152" t="s">
        <v>1028</v>
      </c>
      <c r="H152" s="64">
        <v>1828</v>
      </c>
      <c r="I152" s="64">
        <v>27807</v>
      </c>
      <c r="J152" s="129">
        <v>20562</v>
      </c>
      <c r="K152" s="64" t="s">
        <v>3074</v>
      </c>
    </row>
    <row r="153" spans="1:11" x14ac:dyDescent="0.25">
      <c r="A153" t="s">
        <v>3167</v>
      </c>
      <c r="B153">
        <v>100031</v>
      </c>
      <c r="C153" t="s">
        <v>3168</v>
      </c>
      <c r="D153" t="s">
        <v>1650</v>
      </c>
      <c r="E153" t="s">
        <v>1009</v>
      </c>
      <c r="F153" t="s">
        <v>1289</v>
      </c>
      <c r="G153" t="s">
        <v>1028</v>
      </c>
      <c r="H153" s="64">
        <v>22647</v>
      </c>
      <c r="I153" s="64">
        <v>66971</v>
      </c>
      <c r="J153" s="129">
        <v>56975</v>
      </c>
      <c r="K153" s="64" t="s">
        <v>1651</v>
      </c>
    </row>
    <row r="154" spans="1:11" x14ac:dyDescent="0.25">
      <c r="A154" t="s">
        <v>1395</v>
      </c>
      <c r="B154">
        <v>100098</v>
      </c>
      <c r="C154" t="s">
        <v>1396</v>
      </c>
      <c r="D154" t="s">
        <v>1650</v>
      </c>
      <c r="E154" t="s">
        <v>29</v>
      </c>
      <c r="F154" t="s">
        <v>3083</v>
      </c>
      <c r="G154" t="s">
        <v>1397</v>
      </c>
      <c r="H154" s="64">
        <v>25204</v>
      </c>
      <c r="I154" s="64">
        <v>92662</v>
      </c>
      <c r="J154" s="129">
        <v>88105</v>
      </c>
      <c r="K154" s="64" t="s">
        <v>3080</v>
      </c>
    </row>
    <row r="155" spans="1:11" x14ac:dyDescent="0.25">
      <c r="A155" t="s">
        <v>1398</v>
      </c>
      <c r="B155">
        <v>100151</v>
      </c>
      <c r="C155" t="s">
        <v>1399</v>
      </c>
      <c r="D155" t="s">
        <v>1652</v>
      </c>
      <c r="E155" t="s">
        <v>1009</v>
      </c>
      <c r="F155" t="s">
        <v>1400</v>
      </c>
      <c r="G155" t="s">
        <v>1028</v>
      </c>
      <c r="H155" s="64" t="s">
        <v>3257</v>
      </c>
      <c r="I155" s="64">
        <v>10162</v>
      </c>
      <c r="J155" s="129">
        <v>8308</v>
      </c>
      <c r="K155" s="64" t="s">
        <v>3079</v>
      </c>
    </row>
    <row r="156" spans="1:11" x14ac:dyDescent="0.25">
      <c r="A156" t="s">
        <v>1403</v>
      </c>
      <c r="B156">
        <v>100167</v>
      </c>
      <c r="C156" t="s">
        <v>1404</v>
      </c>
      <c r="D156" t="s">
        <v>1650</v>
      </c>
      <c r="E156" t="s">
        <v>1009</v>
      </c>
      <c r="F156" t="s">
        <v>2187</v>
      </c>
      <c r="G156" t="s">
        <v>1028</v>
      </c>
      <c r="H156" s="64" t="s">
        <v>3263</v>
      </c>
      <c r="I156" s="64">
        <v>4191</v>
      </c>
      <c r="J156" s="129">
        <v>2932</v>
      </c>
      <c r="K156" s="64" t="s">
        <v>3072</v>
      </c>
    </row>
    <row r="157" spans="1:11" x14ac:dyDescent="0.25">
      <c r="A157" t="s">
        <v>1401</v>
      </c>
      <c r="B157">
        <v>100195</v>
      </c>
      <c r="C157" t="s">
        <v>1402</v>
      </c>
      <c r="D157" t="s">
        <v>1648</v>
      </c>
      <c r="E157" t="s">
        <v>1009</v>
      </c>
      <c r="F157" t="s">
        <v>2100</v>
      </c>
      <c r="G157" t="s">
        <v>1028</v>
      </c>
      <c r="H157" s="64" t="s">
        <v>3264</v>
      </c>
      <c r="I157" s="64">
        <v>18022</v>
      </c>
      <c r="J157" s="129">
        <v>14583</v>
      </c>
      <c r="K157" s="64" t="s">
        <v>1401</v>
      </c>
    </row>
    <row r="158" spans="1:11" x14ac:dyDescent="0.25">
      <c r="A158" t="s">
        <v>1405</v>
      </c>
      <c r="B158">
        <v>100222</v>
      </c>
      <c r="C158" t="s">
        <v>1406</v>
      </c>
      <c r="D158" t="s">
        <v>1031</v>
      </c>
      <c r="E158" t="s">
        <v>1009</v>
      </c>
      <c r="F158" t="s">
        <v>1407</v>
      </c>
      <c r="G158" t="s">
        <v>1028</v>
      </c>
      <c r="H158" s="64">
        <v>21916</v>
      </c>
      <c r="I158" s="64">
        <v>40603</v>
      </c>
      <c r="J158" s="129">
        <v>36090</v>
      </c>
      <c r="K158" s="64" t="s">
        <v>3074</v>
      </c>
    </row>
    <row r="159" spans="1:11" x14ac:dyDescent="0.25">
      <c r="A159" t="s">
        <v>1408</v>
      </c>
      <c r="B159">
        <v>100252</v>
      </c>
      <c r="C159" t="s">
        <v>1409</v>
      </c>
      <c r="D159" t="s">
        <v>1648</v>
      </c>
      <c r="E159" t="s">
        <v>1009</v>
      </c>
      <c r="F159" t="s">
        <v>1410</v>
      </c>
      <c r="G159" t="s">
        <v>1028</v>
      </c>
      <c r="H159" s="64" t="s">
        <v>3265</v>
      </c>
      <c r="I159" s="64">
        <v>10925</v>
      </c>
      <c r="J159" s="129">
        <v>8553</v>
      </c>
      <c r="K159" s="64" t="s">
        <v>1651</v>
      </c>
    </row>
    <row r="160" spans="1:11" x14ac:dyDescent="0.25">
      <c r="A160" t="s">
        <v>1411</v>
      </c>
      <c r="B160">
        <v>100267</v>
      </c>
      <c r="C160" t="s">
        <v>1411</v>
      </c>
      <c r="D160" t="s">
        <v>1119</v>
      </c>
      <c r="E160" t="s">
        <v>1009</v>
      </c>
      <c r="F160" t="s">
        <v>2188</v>
      </c>
      <c r="G160" t="s">
        <v>1028</v>
      </c>
      <c r="H160" s="64">
        <v>32509</v>
      </c>
      <c r="I160" s="64">
        <v>107666</v>
      </c>
      <c r="J160" s="129">
        <v>99401</v>
      </c>
      <c r="K160" s="64" t="s">
        <v>1119</v>
      </c>
    </row>
    <row r="161" spans="1:11" x14ac:dyDescent="0.25">
      <c r="A161" t="s">
        <v>1413</v>
      </c>
      <c r="B161">
        <v>100127</v>
      </c>
      <c r="C161" t="s">
        <v>1414</v>
      </c>
      <c r="D161" t="s">
        <v>1650</v>
      </c>
      <c r="E161" t="s">
        <v>1009</v>
      </c>
      <c r="F161" t="s">
        <v>1415</v>
      </c>
      <c r="G161" t="s">
        <v>1028</v>
      </c>
      <c r="H161" s="64" t="s">
        <v>3266</v>
      </c>
      <c r="I161" s="64">
        <v>5162</v>
      </c>
      <c r="J161" s="129">
        <v>4220</v>
      </c>
      <c r="K161" s="64" t="s">
        <v>3081</v>
      </c>
    </row>
    <row r="162" spans="1:11" x14ac:dyDescent="0.25">
      <c r="A162" t="s">
        <v>1416</v>
      </c>
      <c r="B162">
        <v>100138</v>
      </c>
      <c r="C162" t="s">
        <v>2101</v>
      </c>
      <c r="D162" t="s">
        <v>1650</v>
      </c>
      <c r="E162" t="s">
        <v>1009</v>
      </c>
      <c r="F162" t="s">
        <v>1417</v>
      </c>
      <c r="G162" t="s">
        <v>1028</v>
      </c>
      <c r="H162" s="64">
        <v>32143</v>
      </c>
      <c r="I162" s="64">
        <v>107790</v>
      </c>
      <c r="J162" s="129">
        <v>104763</v>
      </c>
      <c r="K162" s="64" t="s">
        <v>3081</v>
      </c>
    </row>
    <row r="163" spans="1:11" x14ac:dyDescent="0.25">
      <c r="A163" t="s">
        <v>1418</v>
      </c>
      <c r="B163">
        <v>100085</v>
      </c>
      <c r="C163" t="s">
        <v>1419</v>
      </c>
      <c r="D163" t="s">
        <v>1650</v>
      </c>
      <c r="E163" t="s">
        <v>1009</v>
      </c>
      <c r="F163" t="s">
        <v>1420</v>
      </c>
      <c r="G163" t="s">
        <v>1028</v>
      </c>
      <c r="H163" s="64">
        <v>8037</v>
      </c>
      <c r="I163" s="64">
        <v>14264</v>
      </c>
      <c r="J163" s="129">
        <v>11851</v>
      </c>
      <c r="K163" s="64" t="s">
        <v>3081</v>
      </c>
    </row>
    <row r="164" spans="1:11" x14ac:dyDescent="0.25">
      <c r="A164" t="s">
        <v>1927</v>
      </c>
      <c r="B164">
        <v>100112</v>
      </c>
      <c r="C164" t="s">
        <v>1928</v>
      </c>
      <c r="D164" t="s">
        <v>1650</v>
      </c>
      <c r="E164" t="s">
        <v>1009</v>
      </c>
      <c r="F164" t="s">
        <v>1420</v>
      </c>
      <c r="G164" t="s">
        <v>1028</v>
      </c>
      <c r="H164" s="64">
        <v>35796</v>
      </c>
      <c r="I164" s="64">
        <v>358</v>
      </c>
      <c r="J164" s="129">
        <v>257</v>
      </c>
      <c r="K164" s="64" t="s">
        <v>3081</v>
      </c>
    </row>
    <row r="165" spans="1:11" x14ac:dyDescent="0.25">
      <c r="A165" t="s">
        <v>3087</v>
      </c>
      <c r="B165">
        <v>100346</v>
      </c>
      <c r="C165" t="s">
        <v>3088</v>
      </c>
      <c r="D165" t="s">
        <v>1918</v>
      </c>
      <c r="E165" t="s">
        <v>1009</v>
      </c>
      <c r="F165" t="s">
        <v>2102</v>
      </c>
      <c r="G165" t="s">
        <v>1028</v>
      </c>
      <c r="H165" s="64" t="s">
        <v>1918</v>
      </c>
      <c r="I165" s="64" t="s">
        <v>1918</v>
      </c>
      <c r="J165" s="129" t="s">
        <v>1918</v>
      </c>
      <c r="K165" s="64" t="s">
        <v>3075</v>
      </c>
    </row>
    <row r="166" spans="1:11" x14ac:dyDescent="0.25">
      <c r="A166" t="s">
        <v>1421</v>
      </c>
      <c r="B166">
        <v>100275</v>
      </c>
      <c r="C166" t="s">
        <v>1422</v>
      </c>
      <c r="D166" t="s">
        <v>1649</v>
      </c>
      <c r="E166" t="s">
        <v>1009</v>
      </c>
      <c r="F166" t="s">
        <v>2102</v>
      </c>
      <c r="G166" t="s">
        <v>1028</v>
      </c>
      <c r="H166" s="64">
        <v>22647</v>
      </c>
      <c r="I166" s="64">
        <v>57013</v>
      </c>
      <c r="J166" s="129">
        <v>52816</v>
      </c>
      <c r="K166" s="64" t="s">
        <v>3075</v>
      </c>
    </row>
    <row r="167" spans="1:11" x14ac:dyDescent="0.25">
      <c r="A167" t="s">
        <v>1423</v>
      </c>
      <c r="B167">
        <v>100034</v>
      </c>
      <c r="C167" t="s">
        <v>1424</v>
      </c>
      <c r="D167" t="s">
        <v>1648</v>
      </c>
      <c r="E167" t="s">
        <v>1009</v>
      </c>
      <c r="F167" t="s">
        <v>1425</v>
      </c>
      <c r="G167" t="s">
        <v>1028</v>
      </c>
      <c r="H167" s="64" t="s">
        <v>3267</v>
      </c>
      <c r="I167" s="64">
        <v>10446</v>
      </c>
      <c r="J167" s="129">
        <v>8890</v>
      </c>
      <c r="K167" s="64" t="s">
        <v>3078</v>
      </c>
    </row>
    <row r="168" spans="1:11" x14ac:dyDescent="0.25">
      <c r="A168" t="s">
        <v>1429</v>
      </c>
      <c r="B168">
        <v>100099</v>
      </c>
      <c r="C168" t="s">
        <v>1430</v>
      </c>
      <c r="D168" t="s">
        <v>1648</v>
      </c>
      <c r="E168" t="s">
        <v>1009</v>
      </c>
      <c r="F168" t="s">
        <v>1431</v>
      </c>
      <c r="G168" t="s">
        <v>1028</v>
      </c>
      <c r="H168" s="64" t="s">
        <v>3268</v>
      </c>
      <c r="I168" s="64">
        <v>20904</v>
      </c>
      <c r="J168" s="129">
        <v>14812</v>
      </c>
      <c r="K168" s="64" t="s">
        <v>3073</v>
      </c>
    </row>
    <row r="169" spans="1:11" x14ac:dyDescent="0.25">
      <c r="A169" t="s">
        <v>1426</v>
      </c>
      <c r="B169">
        <v>100015</v>
      </c>
      <c r="C169" t="s">
        <v>2103</v>
      </c>
      <c r="D169" t="s">
        <v>1653</v>
      </c>
      <c r="E169" t="s">
        <v>29</v>
      </c>
      <c r="F169" t="s">
        <v>2104</v>
      </c>
      <c r="G169" t="s">
        <v>1152</v>
      </c>
      <c r="H169" s="64">
        <v>7306</v>
      </c>
      <c r="I169" s="64">
        <v>18629</v>
      </c>
      <c r="J169" s="129">
        <v>16346</v>
      </c>
      <c r="K169" s="64" t="s">
        <v>29</v>
      </c>
    </row>
    <row r="170" spans="1:11" x14ac:dyDescent="0.25">
      <c r="A170" t="s">
        <v>6</v>
      </c>
      <c r="B170">
        <v>100152</v>
      </c>
      <c r="C170" t="s">
        <v>3269</v>
      </c>
      <c r="D170" t="s">
        <v>1651</v>
      </c>
      <c r="E170" t="s">
        <v>29</v>
      </c>
      <c r="F170" t="s">
        <v>2105</v>
      </c>
      <c r="G170" t="s">
        <v>1152</v>
      </c>
      <c r="H170" s="64">
        <v>10228</v>
      </c>
      <c r="I170" s="64">
        <v>142063</v>
      </c>
      <c r="J170" s="129">
        <v>125368</v>
      </c>
      <c r="K170" s="64" t="s">
        <v>29</v>
      </c>
    </row>
    <row r="171" spans="1:11" x14ac:dyDescent="0.25">
      <c r="A171" t="s">
        <v>1428</v>
      </c>
      <c r="B171">
        <v>100128</v>
      </c>
      <c r="C171" t="s">
        <v>2108</v>
      </c>
      <c r="D171" t="s">
        <v>1653</v>
      </c>
      <c r="E171" t="s">
        <v>29</v>
      </c>
      <c r="F171" t="s">
        <v>2105</v>
      </c>
      <c r="G171" t="s">
        <v>1152</v>
      </c>
      <c r="H171" s="64">
        <v>32509</v>
      </c>
      <c r="I171" s="64">
        <v>117023</v>
      </c>
      <c r="J171" s="129">
        <v>112363</v>
      </c>
      <c r="K171" s="64" t="s">
        <v>29</v>
      </c>
    </row>
    <row r="172" spans="1:11" x14ac:dyDescent="0.25">
      <c r="A172" t="s">
        <v>1427</v>
      </c>
      <c r="B172">
        <v>100102</v>
      </c>
      <c r="C172" t="s">
        <v>2106</v>
      </c>
      <c r="D172" t="s">
        <v>1650</v>
      </c>
      <c r="E172" t="s">
        <v>29</v>
      </c>
      <c r="F172" t="s">
        <v>2107</v>
      </c>
      <c r="G172" t="s">
        <v>1152</v>
      </c>
      <c r="H172" s="64">
        <v>25569</v>
      </c>
      <c r="I172" s="64">
        <v>33861</v>
      </c>
      <c r="J172" s="129">
        <v>29753</v>
      </c>
      <c r="K172" s="64" t="s">
        <v>29</v>
      </c>
    </row>
    <row r="173" spans="1:11" x14ac:dyDescent="0.25">
      <c r="A173" t="s">
        <v>1432</v>
      </c>
      <c r="B173">
        <v>100223</v>
      </c>
      <c r="C173" t="s">
        <v>1433</v>
      </c>
      <c r="D173" t="s">
        <v>1648</v>
      </c>
      <c r="E173" t="s">
        <v>1009</v>
      </c>
      <c r="F173" t="s">
        <v>1434</v>
      </c>
      <c r="G173" t="s">
        <v>1028</v>
      </c>
      <c r="H173" s="64" t="s">
        <v>3270</v>
      </c>
      <c r="I173" s="64">
        <v>19758</v>
      </c>
      <c r="J173" s="129">
        <v>15245</v>
      </c>
      <c r="K173" s="64" t="s">
        <v>3079</v>
      </c>
    </row>
    <row r="174" spans="1:11" x14ac:dyDescent="0.25">
      <c r="A174" t="s">
        <v>1435</v>
      </c>
      <c r="B174">
        <v>100253</v>
      </c>
      <c r="C174" t="s">
        <v>1436</v>
      </c>
      <c r="D174" t="s">
        <v>1648</v>
      </c>
      <c r="E174" t="s">
        <v>1009</v>
      </c>
      <c r="F174" t="s">
        <v>1437</v>
      </c>
      <c r="G174" t="s">
        <v>1028</v>
      </c>
      <c r="H174" s="64">
        <v>10594</v>
      </c>
      <c r="I174" s="64">
        <v>19486</v>
      </c>
      <c r="J174" s="129">
        <v>15984</v>
      </c>
      <c r="K174" s="64" t="s">
        <v>1401</v>
      </c>
    </row>
    <row r="175" spans="1:11" x14ac:dyDescent="0.25">
      <c r="A175" t="s">
        <v>1438</v>
      </c>
      <c r="B175">
        <v>100288</v>
      </c>
      <c r="C175" t="s">
        <v>1439</v>
      </c>
      <c r="D175" t="s">
        <v>1648</v>
      </c>
      <c r="E175" t="s">
        <v>1009</v>
      </c>
      <c r="F175" t="s">
        <v>1440</v>
      </c>
      <c r="G175" t="s">
        <v>1028</v>
      </c>
      <c r="H175" s="64">
        <v>23377</v>
      </c>
      <c r="I175" s="64">
        <v>207105</v>
      </c>
      <c r="J175" s="129">
        <v>188615</v>
      </c>
      <c r="K175" s="64" t="s">
        <v>3078</v>
      </c>
    </row>
    <row r="176" spans="1:11" x14ac:dyDescent="0.25">
      <c r="A176" t="s">
        <v>1441</v>
      </c>
      <c r="B176">
        <v>100050</v>
      </c>
      <c r="C176" t="s">
        <v>1442</v>
      </c>
      <c r="D176" t="s">
        <v>1648</v>
      </c>
      <c r="E176" t="s">
        <v>1009</v>
      </c>
      <c r="F176" t="s">
        <v>2189</v>
      </c>
      <c r="G176" t="s">
        <v>1028</v>
      </c>
      <c r="H176" s="64" t="s">
        <v>3271</v>
      </c>
      <c r="I176" s="64">
        <v>25480</v>
      </c>
      <c r="J176" s="129">
        <v>22098</v>
      </c>
      <c r="K176" s="64" t="s">
        <v>3073</v>
      </c>
    </row>
    <row r="177" spans="1:11" x14ac:dyDescent="0.25">
      <c r="A177" t="s">
        <v>1443</v>
      </c>
      <c r="B177">
        <v>100158</v>
      </c>
      <c r="C177" t="s">
        <v>1444</v>
      </c>
      <c r="D177" t="s">
        <v>1648</v>
      </c>
      <c r="E177" t="s">
        <v>1009</v>
      </c>
      <c r="F177" t="s">
        <v>2190</v>
      </c>
      <c r="G177" t="s">
        <v>1028</v>
      </c>
      <c r="H177" s="64" t="s">
        <v>3272</v>
      </c>
      <c r="I177" s="64">
        <v>24667</v>
      </c>
      <c r="J177" s="129">
        <v>19261</v>
      </c>
      <c r="K177" s="64" t="s">
        <v>3073</v>
      </c>
    </row>
    <row r="178" spans="1:11" x14ac:dyDescent="0.25">
      <c r="A178" t="s">
        <v>1445</v>
      </c>
      <c r="B178">
        <v>100086</v>
      </c>
      <c r="C178" t="s">
        <v>1446</v>
      </c>
      <c r="D178" t="s">
        <v>1648</v>
      </c>
      <c r="E178" t="s">
        <v>1009</v>
      </c>
      <c r="F178" t="s">
        <v>2191</v>
      </c>
      <c r="G178" t="s">
        <v>1028</v>
      </c>
      <c r="H178" s="64">
        <v>25934</v>
      </c>
      <c r="I178" s="64">
        <v>123145</v>
      </c>
      <c r="J178" s="129">
        <v>98993</v>
      </c>
      <c r="K178" s="64" t="s">
        <v>3075</v>
      </c>
    </row>
    <row r="179" spans="1:11" x14ac:dyDescent="0.25">
      <c r="A179" t="s">
        <v>480</v>
      </c>
      <c r="B179">
        <v>100181</v>
      </c>
      <c r="C179" t="s">
        <v>1447</v>
      </c>
      <c r="D179" t="s">
        <v>1031</v>
      </c>
      <c r="E179" t="s">
        <v>1009</v>
      </c>
      <c r="F179" t="s">
        <v>1123</v>
      </c>
      <c r="G179" t="s">
        <v>1028</v>
      </c>
      <c r="H179" s="64">
        <v>18629</v>
      </c>
      <c r="I179" s="64">
        <v>41254</v>
      </c>
      <c r="J179" s="129">
        <v>35143</v>
      </c>
      <c r="K179" s="64" t="s">
        <v>3071</v>
      </c>
    </row>
    <row r="180" spans="1:11" x14ac:dyDescent="0.25">
      <c r="A180" t="s">
        <v>1451</v>
      </c>
      <c r="B180">
        <v>100210</v>
      </c>
      <c r="C180" t="s">
        <v>1452</v>
      </c>
      <c r="D180" t="s">
        <v>1648</v>
      </c>
      <c r="E180" t="s">
        <v>1009</v>
      </c>
      <c r="F180" t="s">
        <v>1410</v>
      </c>
      <c r="G180" t="s">
        <v>1028</v>
      </c>
      <c r="H180" s="64" t="s">
        <v>3263</v>
      </c>
      <c r="I180" s="64">
        <v>15679</v>
      </c>
      <c r="J180" s="129">
        <v>13426</v>
      </c>
      <c r="K180" s="64" t="s">
        <v>1651</v>
      </c>
    </row>
    <row r="181" spans="1:11" x14ac:dyDescent="0.25">
      <c r="A181" t="s">
        <v>1453</v>
      </c>
      <c r="B181">
        <v>100276</v>
      </c>
      <c r="C181" t="s">
        <v>1454</v>
      </c>
      <c r="D181" t="s">
        <v>1652</v>
      </c>
      <c r="E181" t="s">
        <v>1009</v>
      </c>
      <c r="F181" t="s">
        <v>1455</v>
      </c>
      <c r="G181" t="s">
        <v>1028</v>
      </c>
      <c r="H181" s="64">
        <v>18629</v>
      </c>
      <c r="I181" s="64">
        <v>100097</v>
      </c>
      <c r="J181" s="129">
        <v>90185</v>
      </c>
      <c r="K181" s="64" t="s">
        <v>3071</v>
      </c>
    </row>
    <row r="182" spans="1:11" x14ac:dyDescent="0.25">
      <c r="A182" t="s">
        <v>2480</v>
      </c>
      <c r="B182">
        <v>100329</v>
      </c>
      <c r="C182" t="s">
        <v>2481</v>
      </c>
      <c r="D182" t="s">
        <v>1651</v>
      </c>
      <c r="E182" t="s">
        <v>29</v>
      </c>
      <c r="F182" t="s">
        <v>2482</v>
      </c>
      <c r="G182" t="s">
        <v>1152</v>
      </c>
      <c r="H182" s="64">
        <v>1</v>
      </c>
      <c r="I182" s="64">
        <v>5724</v>
      </c>
      <c r="J182" s="129">
        <v>4816</v>
      </c>
      <c r="K182" s="64" t="s">
        <v>29</v>
      </c>
    </row>
    <row r="183" spans="1:11" x14ac:dyDescent="0.25">
      <c r="A183" t="s">
        <v>1456</v>
      </c>
      <c r="B183">
        <v>100035</v>
      </c>
      <c r="C183" t="s">
        <v>2110</v>
      </c>
      <c r="D183" t="s">
        <v>1651</v>
      </c>
      <c r="E183" t="s">
        <v>29</v>
      </c>
      <c r="F183" t="s">
        <v>2111</v>
      </c>
      <c r="G183" t="s">
        <v>1152</v>
      </c>
      <c r="H183" s="64">
        <v>732</v>
      </c>
      <c r="I183" s="64">
        <v>105968</v>
      </c>
      <c r="J183" s="129">
        <v>94426</v>
      </c>
      <c r="K183" s="64" t="s">
        <v>29</v>
      </c>
    </row>
    <row r="184" spans="1:11" x14ac:dyDescent="0.25">
      <c r="A184" t="s">
        <v>1460</v>
      </c>
      <c r="B184">
        <v>100268</v>
      </c>
      <c r="C184" t="s">
        <v>1461</v>
      </c>
      <c r="D184" t="s">
        <v>1648</v>
      </c>
      <c r="E184" t="s">
        <v>1009</v>
      </c>
      <c r="F184" t="s">
        <v>1462</v>
      </c>
      <c r="G184" t="s">
        <v>1028</v>
      </c>
      <c r="H184" s="64">
        <v>5480</v>
      </c>
      <c r="I184" s="64">
        <v>7954</v>
      </c>
      <c r="J184" s="129">
        <v>6385</v>
      </c>
      <c r="K184" s="64" t="s">
        <v>3077</v>
      </c>
    </row>
    <row r="185" spans="1:11" x14ac:dyDescent="0.25">
      <c r="A185" t="s">
        <v>1449</v>
      </c>
      <c r="B185">
        <v>100114</v>
      </c>
      <c r="C185" t="s">
        <v>1450</v>
      </c>
      <c r="D185" t="s">
        <v>1651</v>
      </c>
      <c r="E185" t="s">
        <v>1009</v>
      </c>
      <c r="F185" t="s">
        <v>2109</v>
      </c>
      <c r="G185" t="s">
        <v>1028</v>
      </c>
      <c r="H185" s="64">
        <v>38991</v>
      </c>
      <c r="I185" s="64">
        <v>172455</v>
      </c>
      <c r="J185" s="129">
        <v>142916</v>
      </c>
      <c r="K185" s="64" t="s">
        <v>1651</v>
      </c>
    </row>
    <row r="186" spans="1:11" x14ac:dyDescent="0.25">
      <c r="A186" t="s">
        <v>1457</v>
      </c>
      <c r="B186">
        <v>100060</v>
      </c>
      <c r="C186" t="s">
        <v>1458</v>
      </c>
      <c r="D186" t="s">
        <v>1031</v>
      </c>
      <c r="E186" t="s">
        <v>1009</v>
      </c>
      <c r="F186" t="s">
        <v>2192</v>
      </c>
      <c r="G186" t="s">
        <v>1028</v>
      </c>
      <c r="H186" s="64" t="s">
        <v>3273</v>
      </c>
      <c r="I186" s="64">
        <v>18872</v>
      </c>
      <c r="J186" s="129">
        <v>14809</v>
      </c>
      <c r="K186" s="64" t="s">
        <v>3073</v>
      </c>
    </row>
    <row r="187" spans="1:11" x14ac:dyDescent="0.25">
      <c r="A187" t="s">
        <v>1463</v>
      </c>
      <c r="B187">
        <v>100170</v>
      </c>
      <c r="C187" t="s">
        <v>1464</v>
      </c>
      <c r="D187" t="s">
        <v>1648</v>
      </c>
      <c r="E187" t="s">
        <v>1009</v>
      </c>
      <c r="F187" t="s">
        <v>1465</v>
      </c>
      <c r="G187" t="s">
        <v>1028</v>
      </c>
      <c r="H187" s="64">
        <v>2801</v>
      </c>
      <c r="I187" s="64">
        <v>15790</v>
      </c>
      <c r="J187" s="129">
        <v>12693</v>
      </c>
      <c r="K187" s="64" t="s">
        <v>1401</v>
      </c>
    </row>
    <row r="188" spans="1:11" x14ac:dyDescent="0.25">
      <c r="A188" t="s">
        <v>1459</v>
      </c>
      <c r="B188">
        <v>100228</v>
      </c>
      <c r="C188" t="s">
        <v>2112</v>
      </c>
      <c r="D188" t="s">
        <v>1648</v>
      </c>
      <c r="E188" t="s">
        <v>1009</v>
      </c>
      <c r="F188" t="s">
        <v>2113</v>
      </c>
      <c r="G188" t="s">
        <v>1028</v>
      </c>
      <c r="H188" s="64">
        <v>30317</v>
      </c>
      <c r="I188" s="64">
        <v>207410</v>
      </c>
      <c r="J188" s="129">
        <v>183396</v>
      </c>
      <c r="K188" s="64" t="s">
        <v>3077</v>
      </c>
    </row>
    <row r="189" spans="1:11" x14ac:dyDescent="0.25">
      <c r="A189" t="s">
        <v>1466</v>
      </c>
      <c r="B189">
        <v>100153</v>
      </c>
      <c r="C189" t="s">
        <v>1467</v>
      </c>
      <c r="D189" t="s">
        <v>1648</v>
      </c>
      <c r="E189" t="s">
        <v>1009</v>
      </c>
      <c r="F189" t="s">
        <v>1468</v>
      </c>
      <c r="G189" t="s">
        <v>1028</v>
      </c>
      <c r="H189" s="64">
        <v>24108</v>
      </c>
      <c r="I189" s="64">
        <v>10125</v>
      </c>
      <c r="J189" s="129">
        <v>8841</v>
      </c>
      <c r="K189" s="64" t="s">
        <v>3074</v>
      </c>
    </row>
    <row r="190" spans="1:11" x14ac:dyDescent="0.25">
      <c r="A190" t="s">
        <v>3169</v>
      </c>
      <c r="B190">
        <v>100333</v>
      </c>
      <c r="C190" t="s">
        <v>3170</v>
      </c>
      <c r="D190" t="s">
        <v>1648</v>
      </c>
      <c r="E190" t="s">
        <v>1009</v>
      </c>
      <c r="F190" t="s">
        <v>3171</v>
      </c>
      <c r="G190" t="s">
        <v>1028</v>
      </c>
      <c r="H190" s="64">
        <v>43430</v>
      </c>
      <c r="I190" s="64">
        <v>40597</v>
      </c>
      <c r="J190" s="129">
        <v>28001</v>
      </c>
      <c r="K190" s="64" t="s">
        <v>3075</v>
      </c>
    </row>
    <row r="191" spans="1:11" x14ac:dyDescent="0.25">
      <c r="A191" t="s">
        <v>1929</v>
      </c>
      <c r="B191">
        <v>100244</v>
      </c>
      <c r="C191" t="s">
        <v>1930</v>
      </c>
      <c r="D191" t="s">
        <v>1119</v>
      </c>
      <c r="E191" t="s">
        <v>1009</v>
      </c>
      <c r="F191" t="s">
        <v>1340</v>
      </c>
      <c r="G191" t="s">
        <v>1028</v>
      </c>
      <c r="H191" s="64" t="s">
        <v>1918</v>
      </c>
      <c r="I191" s="64">
        <v>198</v>
      </c>
      <c r="J191" s="129">
        <v>175</v>
      </c>
      <c r="K191" s="64" t="s">
        <v>1908</v>
      </c>
    </row>
    <row r="192" spans="1:11" x14ac:dyDescent="0.25">
      <c r="A192" t="s">
        <v>1469</v>
      </c>
      <c r="B192">
        <v>100196</v>
      </c>
      <c r="C192" t="s">
        <v>1470</v>
      </c>
      <c r="D192" t="s">
        <v>1648</v>
      </c>
      <c r="E192" t="s">
        <v>1009</v>
      </c>
      <c r="F192" t="s">
        <v>1471</v>
      </c>
      <c r="G192" t="s">
        <v>1028</v>
      </c>
      <c r="H192" s="64" t="s">
        <v>3274</v>
      </c>
      <c r="I192" s="64">
        <v>15724</v>
      </c>
      <c r="J192" s="129">
        <v>13078</v>
      </c>
      <c r="K192" s="64" t="s">
        <v>3072</v>
      </c>
    </row>
    <row r="193" spans="1:11" x14ac:dyDescent="0.25">
      <c r="A193" t="s">
        <v>1472</v>
      </c>
      <c r="B193">
        <v>100241</v>
      </c>
      <c r="C193" t="s">
        <v>1473</v>
      </c>
      <c r="D193" t="s">
        <v>1652</v>
      </c>
      <c r="E193" t="s">
        <v>1009</v>
      </c>
      <c r="F193" t="s">
        <v>2193</v>
      </c>
      <c r="G193" t="s">
        <v>1028</v>
      </c>
      <c r="H193" s="64">
        <v>21551</v>
      </c>
      <c r="I193" s="64">
        <v>15984</v>
      </c>
      <c r="J193" s="129">
        <v>13848</v>
      </c>
      <c r="K193" s="64" t="s">
        <v>3074</v>
      </c>
    </row>
    <row r="194" spans="1:11" x14ac:dyDescent="0.25">
      <c r="A194" t="s">
        <v>1474</v>
      </c>
      <c r="B194">
        <v>100289</v>
      </c>
      <c r="C194" t="s">
        <v>1475</v>
      </c>
      <c r="D194" t="s">
        <v>1648</v>
      </c>
      <c r="E194" t="s">
        <v>1009</v>
      </c>
      <c r="F194" t="s">
        <v>1476</v>
      </c>
      <c r="G194" t="s">
        <v>1028</v>
      </c>
      <c r="H194" s="64">
        <v>10228</v>
      </c>
      <c r="I194" s="64">
        <v>10474</v>
      </c>
      <c r="J194" s="129">
        <v>7272</v>
      </c>
      <c r="K194" s="64" t="s">
        <v>3076</v>
      </c>
    </row>
    <row r="195" spans="1:11" x14ac:dyDescent="0.25">
      <c r="A195" t="s">
        <v>1627</v>
      </c>
      <c r="B195">
        <v>100318</v>
      </c>
      <c r="C195" t="s">
        <v>1628</v>
      </c>
      <c r="D195" t="s">
        <v>1653</v>
      </c>
      <c r="E195" t="s">
        <v>1009</v>
      </c>
      <c r="F195" t="s">
        <v>2114</v>
      </c>
      <c r="G195" t="s">
        <v>1028</v>
      </c>
      <c r="H195" s="64">
        <v>34335</v>
      </c>
      <c r="I195" s="64">
        <v>10954</v>
      </c>
      <c r="J195" s="129">
        <v>9773</v>
      </c>
      <c r="K195" s="64" t="s">
        <v>1908</v>
      </c>
    </row>
    <row r="196" spans="1:11" x14ac:dyDescent="0.25">
      <c r="A196" t="s">
        <v>2348</v>
      </c>
      <c r="B196">
        <v>100324</v>
      </c>
      <c r="C196" t="s">
        <v>2350</v>
      </c>
      <c r="D196" t="s">
        <v>1653</v>
      </c>
      <c r="E196" t="s">
        <v>1009</v>
      </c>
      <c r="F196" t="s">
        <v>2349</v>
      </c>
      <c r="G196" t="s">
        <v>1152</v>
      </c>
      <c r="H196" s="64">
        <v>27760</v>
      </c>
      <c r="I196" s="64">
        <v>13562</v>
      </c>
      <c r="J196" s="129">
        <v>11694</v>
      </c>
      <c r="K196" s="64" t="s">
        <v>1908</v>
      </c>
    </row>
    <row r="197" spans="1:11" x14ac:dyDescent="0.25">
      <c r="A197" t="s">
        <v>1477</v>
      </c>
      <c r="B197">
        <v>100024</v>
      </c>
      <c r="C197" t="s">
        <v>1478</v>
      </c>
      <c r="D197" t="s">
        <v>1653</v>
      </c>
      <c r="E197" t="s">
        <v>1009</v>
      </c>
      <c r="F197" t="s">
        <v>1479</v>
      </c>
      <c r="G197" t="s">
        <v>1028</v>
      </c>
      <c r="H197" s="64" t="s">
        <v>3243</v>
      </c>
      <c r="I197" s="64">
        <v>2227</v>
      </c>
      <c r="J197" s="129">
        <v>1387</v>
      </c>
      <c r="K197" s="64" t="s">
        <v>3072</v>
      </c>
    </row>
    <row r="198" spans="1:11" x14ac:dyDescent="0.25">
      <c r="A198" t="s">
        <v>1480</v>
      </c>
      <c r="B198">
        <v>100051</v>
      </c>
      <c r="C198" t="s">
        <v>1481</v>
      </c>
      <c r="D198" t="s">
        <v>1031</v>
      </c>
      <c r="E198" t="s">
        <v>1009</v>
      </c>
      <c r="F198" t="s">
        <v>1482</v>
      </c>
      <c r="G198" t="s">
        <v>1028</v>
      </c>
      <c r="H198" s="64">
        <v>3654</v>
      </c>
      <c r="I198" s="64">
        <v>24194</v>
      </c>
      <c r="J198" s="129">
        <v>18797</v>
      </c>
      <c r="K198" s="64" t="s">
        <v>3072</v>
      </c>
    </row>
    <row r="199" spans="1:11" x14ac:dyDescent="0.25">
      <c r="A199" t="s">
        <v>1486</v>
      </c>
      <c r="B199">
        <v>100182</v>
      </c>
      <c r="C199" t="s">
        <v>1487</v>
      </c>
      <c r="D199" t="s">
        <v>1650</v>
      </c>
      <c r="E199" t="s">
        <v>1009</v>
      </c>
      <c r="F199" t="s">
        <v>2194</v>
      </c>
      <c r="G199" t="s">
        <v>1028</v>
      </c>
      <c r="H199" s="64" t="s">
        <v>3275</v>
      </c>
      <c r="I199" s="64">
        <v>37099</v>
      </c>
      <c r="J199" s="129">
        <v>29276</v>
      </c>
      <c r="K199" s="64" t="s">
        <v>3073</v>
      </c>
    </row>
    <row r="200" spans="1:11" x14ac:dyDescent="0.25">
      <c r="A200" t="s">
        <v>1483</v>
      </c>
      <c r="B200">
        <v>100211</v>
      </c>
      <c r="C200" t="s">
        <v>1484</v>
      </c>
      <c r="D200" t="s">
        <v>1648</v>
      </c>
      <c r="E200" t="s">
        <v>1009</v>
      </c>
      <c r="F200" t="s">
        <v>1485</v>
      </c>
      <c r="G200" t="s">
        <v>1028</v>
      </c>
      <c r="H200" s="64">
        <v>30682</v>
      </c>
      <c r="I200" s="64">
        <v>7772</v>
      </c>
      <c r="J200" s="129">
        <v>6559</v>
      </c>
      <c r="K200" s="64" t="s">
        <v>1651</v>
      </c>
    </row>
    <row r="201" spans="1:11" x14ac:dyDescent="0.25">
      <c r="A201" t="s">
        <v>1491</v>
      </c>
      <c r="B201">
        <v>100036</v>
      </c>
      <c r="C201" t="s">
        <v>1492</v>
      </c>
      <c r="D201" t="s">
        <v>1031</v>
      </c>
      <c r="E201" t="s">
        <v>1009</v>
      </c>
      <c r="F201" t="s">
        <v>2195</v>
      </c>
      <c r="G201" t="s">
        <v>1028</v>
      </c>
      <c r="H201" s="64">
        <v>33239</v>
      </c>
      <c r="I201" s="64">
        <v>94663</v>
      </c>
      <c r="J201" s="129">
        <v>80396</v>
      </c>
      <c r="K201" s="64" t="s">
        <v>3074</v>
      </c>
    </row>
    <row r="202" spans="1:11" x14ac:dyDescent="0.25">
      <c r="A202" t="s">
        <v>1494</v>
      </c>
      <c r="B202">
        <v>100061</v>
      </c>
      <c r="C202" t="s">
        <v>1495</v>
      </c>
      <c r="D202" t="s">
        <v>1031</v>
      </c>
      <c r="E202" t="s">
        <v>1009</v>
      </c>
      <c r="F202" t="s">
        <v>1493</v>
      </c>
      <c r="G202" t="s">
        <v>1028</v>
      </c>
      <c r="H202" s="64">
        <v>33239</v>
      </c>
      <c r="I202" s="64">
        <v>55238</v>
      </c>
      <c r="J202" s="129">
        <v>47286</v>
      </c>
      <c r="K202" s="64" t="s">
        <v>3074</v>
      </c>
    </row>
    <row r="203" spans="1:11" x14ac:dyDescent="0.25">
      <c r="A203" t="s">
        <v>1488</v>
      </c>
      <c r="B203">
        <v>100012</v>
      </c>
      <c r="C203" t="s">
        <v>1489</v>
      </c>
      <c r="D203" t="s">
        <v>1652</v>
      </c>
      <c r="E203" t="s">
        <v>1009</v>
      </c>
      <c r="F203" t="s">
        <v>1490</v>
      </c>
      <c r="G203" t="s">
        <v>1028</v>
      </c>
      <c r="H203" s="64">
        <v>21916</v>
      </c>
      <c r="I203" s="64">
        <v>5949</v>
      </c>
      <c r="J203" s="129">
        <v>5486</v>
      </c>
      <c r="K203" s="64" t="s">
        <v>1401</v>
      </c>
    </row>
    <row r="204" spans="1:11" x14ac:dyDescent="0.25">
      <c r="A204" t="s">
        <v>1496</v>
      </c>
      <c r="B204">
        <v>100100</v>
      </c>
      <c r="C204" t="s">
        <v>1497</v>
      </c>
      <c r="D204" t="s">
        <v>1651</v>
      </c>
      <c r="E204" t="s">
        <v>1009</v>
      </c>
      <c r="F204" t="s">
        <v>1498</v>
      </c>
      <c r="G204" t="s">
        <v>1028</v>
      </c>
      <c r="H204" s="64" t="s">
        <v>3276</v>
      </c>
      <c r="I204" s="64">
        <v>10189</v>
      </c>
      <c r="J204" s="129">
        <v>7785</v>
      </c>
      <c r="K204" s="64" t="s">
        <v>1651</v>
      </c>
    </row>
    <row r="205" spans="1:11" x14ac:dyDescent="0.25">
      <c r="A205" t="s">
        <v>1499</v>
      </c>
      <c r="B205">
        <v>100125</v>
      </c>
      <c r="C205" t="s">
        <v>1500</v>
      </c>
      <c r="D205" t="s">
        <v>1648</v>
      </c>
      <c r="E205" t="s">
        <v>1009</v>
      </c>
      <c r="F205" t="s">
        <v>1501</v>
      </c>
      <c r="G205" t="s">
        <v>1028</v>
      </c>
      <c r="H205" s="64" t="s">
        <v>3277</v>
      </c>
      <c r="I205" s="64">
        <v>8098</v>
      </c>
      <c r="J205" s="129">
        <v>6563</v>
      </c>
      <c r="K205" s="64" t="s">
        <v>3079</v>
      </c>
    </row>
    <row r="206" spans="1:11" x14ac:dyDescent="0.25">
      <c r="A206" t="s">
        <v>2375</v>
      </c>
      <c r="B206">
        <v>100274</v>
      </c>
      <c r="C206" t="s">
        <v>2376</v>
      </c>
      <c r="D206" t="s">
        <v>1649</v>
      </c>
      <c r="E206" t="s">
        <v>1009</v>
      </c>
      <c r="F206" t="s">
        <v>2151</v>
      </c>
      <c r="G206" t="s">
        <v>1028</v>
      </c>
      <c r="H206" s="64">
        <v>21186</v>
      </c>
      <c r="I206" s="64">
        <v>51019</v>
      </c>
      <c r="J206" s="129">
        <v>44772</v>
      </c>
      <c r="K206" s="64" t="s">
        <v>3073</v>
      </c>
    </row>
    <row r="207" spans="1:11" x14ac:dyDescent="0.25">
      <c r="A207" t="s">
        <v>1502</v>
      </c>
      <c r="B207">
        <v>100154</v>
      </c>
      <c r="C207" t="s">
        <v>1503</v>
      </c>
      <c r="D207" t="s">
        <v>1038</v>
      </c>
      <c r="E207" t="s">
        <v>1009</v>
      </c>
      <c r="F207" t="s">
        <v>1504</v>
      </c>
      <c r="G207" t="s">
        <v>1028</v>
      </c>
      <c r="H207" s="64" t="s">
        <v>3278</v>
      </c>
      <c r="I207" s="64">
        <v>7297</v>
      </c>
      <c r="J207" s="129">
        <v>6037</v>
      </c>
      <c r="K207" s="64" t="s">
        <v>1651</v>
      </c>
    </row>
    <row r="208" spans="1:11" x14ac:dyDescent="0.25">
      <c r="A208" t="s">
        <v>1505</v>
      </c>
      <c r="B208">
        <v>100293</v>
      </c>
      <c r="C208" t="s">
        <v>1506</v>
      </c>
      <c r="D208" t="s">
        <v>1648</v>
      </c>
      <c r="E208" t="s">
        <v>1009</v>
      </c>
      <c r="F208" t="s">
        <v>1507</v>
      </c>
      <c r="G208" t="s">
        <v>1931</v>
      </c>
      <c r="H208" s="64" t="s">
        <v>3279</v>
      </c>
      <c r="I208" s="64">
        <v>6645</v>
      </c>
      <c r="J208" s="129">
        <v>5030</v>
      </c>
      <c r="K208" s="64" t="s">
        <v>1651</v>
      </c>
    </row>
    <row r="209" spans="1:11" x14ac:dyDescent="0.25">
      <c r="A209" t="s">
        <v>1508</v>
      </c>
      <c r="B209">
        <v>100197</v>
      </c>
      <c r="C209" t="s">
        <v>1509</v>
      </c>
      <c r="D209" t="s">
        <v>1038</v>
      </c>
      <c r="E209" t="s">
        <v>1009</v>
      </c>
      <c r="F209" t="s">
        <v>1510</v>
      </c>
      <c r="G209" t="s">
        <v>1028</v>
      </c>
      <c r="H209" s="64" t="s">
        <v>3280</v>
      </c>
      <c r="I209" s="64">
        <v>12962</v>
      </c>
      <c r="J209" s="129">
        <v>10958</v>
      </c>
      <c r="K209" s="64" t="s">
        <v>3075</v>
      </c>
    </row>
    <row r="210" spans="1:11" x14ac:dyDescent="0.25">
      <c r="A210" t="s">
        <v>3172</v>
      </c>
      <c r="B210">
        <v>100225</v>
      </c>
      <c r="C210" t="s">
        <v>3173</v>
      </c>
      <c r="D210" t="s">
        <v>1038</v>
      </c>
      <c r="E210" t="s">
        <v>1009</v>
      </c>
      <c r="F210" t="s">
        <v>3174</v>
      </c>
      <c r="G210" t="s">
        <v>1028</v>
      </c>
      <c r="H210" s="64" t="s">
        <v>3281</v>
      </c>
      <c r="I210" s="64">
        <v>4612</v>
      </c>
      <c r="J210" s="129">
        <v>4004</v>
      </c>
      <c r="K210" s="64" t="e">
        <v>#N/A</v>
      </c>
    </row>
    <row r="211" spans="1:11" x14ac:dyDescent="0.25">
      <c r="A211" t="s">
        <v>1511</v>
      </c>
      <c r="B211">
        <v>100255</v>
      </c>
      <c r="C211" t="s">
        <v>1512</v>
      </c>
      <c r="D211" t="s">
        <v>1648</v>
      </c>
      <c r="E211" t="s">
        <v>1009</v>
      </c>
      <c r="F211" t="s">
        <v>1513</v>
      </c>
      <c r="G211" t="s">
        <v>1028</v>
      </c>
      <c r="H211" s="64" t="s">
        <v>3282</v>
      </c>
      <c r="I211" s="64">
        <v>5575</v>
      </c>
      <c r="J211" s="129">
        <v>4592</v>
      </c>
      <c r="K211" s="64" t="s">
        <v>3075</v>
      </c>
    </row>
    <row r="212" spans="1:11" x14ac:dyDescent="0.25">
      <c r="A212" t="s">
        <v>1514</v>
      </c>
      <c r="B212">
        <v>100290</v>
      </c>
      <c r="C212" t="s">
        <v>1515</v>
      </c>
      <c r="D212" t="s">
        <v>1648</v>
      </c>
      <c r="E212" t="s">
        <v>1009</v>
      </c>
      <c r="F212" t="s">
        <v>1516</v>
      </c>
      <c r="G212" t="s">
        <v>1028</v>
      </c>
      <c r="H212" s="64" t="s">
        <v>3238</v>
      </c>
      <c r="I212" s="64">
        <v>5255</v>
      </c>
      <c r="J212" s="129">
        <v>4506</v>
      </c>
      <c r="K212" s="64" t="s">
        <v>3075</v>
      </c>
    </row>
    <row r="213" spans="1:11" x14ac:dyDescent="0.25">
      <c r="A213" t="s">
        <v>1517</v>
      </c>
      <c r="B213">
        <v>100025</v>
      </c>
      <c r="C213" t="s">
        <v>1518</v>
      </c>
      <c r="D213" t="s">
        <v>1648</v>
      </c>
      <c r="E213" t="s">
        <v>1009</v>
      </c>
      <c r="F213" t="s">
        <v>1519</v>
      </c>
      <c r="G213" t="s">
        <v>1028</v>
      </c>
      <c r="H213" s="64">
        <v>3654</v>
      </c>
      <c r="I213" s="64">
        <v>2672</v>
      </c>
      <c r="J213" s="129">
        <v>2372</v>
      </c>
      <c r="K213" s="64" t="s">
        <v>3075</v>
      </c>
    </row>
    <row r="214" spans="1:11" x14ac:dyDescent="0.25">
      <c r="A214" t="s">
        <v>1520</v>
      </c>
      <c r="B214">
        <v>100073</v>
      </c>
      <c r="C214" t="s">
        <v>2279</v>
      </c>
      <c r="D214" t="s">
        <v>1648</v>
      </c>
      <c r="E214" t="s">
        <v>1009</v>
      </c>
      <c r="F214" t="s">
        <v>3089</v>
      </c>
      <c r="G214" t="s">
        <v>1028</v>
      </c>
      <c r="H214" s="64">
        <v>32143</v>
      </c>
      <c r="I214" s="64">
        <v>110559</v>
      </c>
      <c r="J214" s="129">
        <v>105025</v>
      </c>
      <c r="K214" s="64" t="s">
        <v>3075</v>
      </c>
    </row>
    <row r="215" spans="1:11" x14ac:dyDescent="0.25">
      <c r="A215" t="s">
        <v>1521</v>
      </c>
      <c r="B215">
        <v>100155</v>
      </c>
      <c r="C215" t="s">
        <v>1522</v>
      </c>
      <c r="D215" t="s">
        <v>1649</v>
      </c>
      <c r="E215" t="s">
        <v>1009</v>
      </c>
      <c r="F215" t="s">
        <v>2115</v>
      </c>
      <c r="G215" t="s">
        <v>1028</v>
      </c>
      <c r="H215" s="64">
        <v>37257</v>
      </c>
      <c r="I215" s="64">
        <v>52860</v>
      </c>
      <c r="J215" s="129">
        <v>45651</v>
      </c>
      <c r="K215" s="64" t="s">
        <v>3076</v>
      </c>
    </row>
    <row r="216" spans="1:11" x14ac:dyDescent="0.25">
      <c r="A216" t="s">
        <v>1523</v>
      </c>
      <c r="B216">
        <v>100088</v>
      </c>
      <c r="C216" t="s">
        <v>1524</v>
      </c>
      <c r="D216" t="s">
        <v>1031</v>
      </c>
      <c r="E216" t="s">
        <v>1009</v>
      </c>
      <c r="F216" t="s">
        <v>2196</v>
      </c>
      <c r="G216" t="s">
        <v>1028</v>
      </c>
      <c r="H216" s="64">
        <v>18629</v>
      </c>
      <c r="I216" s="64">
        <v>54586</v>
      </c>
      <c r="J216" s="129">
        <v>44911</v>
      </c>
      <c r="K216" s="64" t="s">
        <v>3071</v>
      </c>
    </row>
    <row r="217" spans="1:11" x14ac:dyDescent="0.25">
      <c r="A217" t="s">
        <v>1525</v>
      </c>
      <c r="B217">
        <v>100183</v>
      </c>
      <c r="C217" t="s">
        <v>1526</v>
      </c>
      <c r="D217" t="s">
        <v>1031</v>
      </c>
      <c r="E217" t="s">
        <v>1009</v>
      </c>
      <c r="F217" t="s">
        <v>1527</v>
      </c>
      <c r="G217" t="s">
        <v>1028</v>
      </c>
      <c r="H217" s="64" t="s">
        <v>3238</v>
      </c>
      <c r="I217" s="64">
        <v>4622</v>
      </c>
      <c r="J217" s="129">
        <v>3793</v>
      </c>
      <c r="K217" s="64" t="s">
        <v>1401</v>
      </c>
    </row>
    <row r="218" spans="1:11" x14ac:dyDescent="0.25">
      <c r="A218" t="s">
        <v>1528</v>
      </c>
      <c r="B218">
        <v>100062</v>
      </c>
      <c r="C218" t="s">
        <v>1529</v>
      </c>
      <c r="D218" t="s">
        <v>1648</v>
      </c>
      <c r="E218" t="s">
        <v>1009</v>
      </c>
      <c r="F218" t="s">
        <v>1530</v>
      </c>
      <c r="G218" t="s">
        <v>1028</v>
      </c>
      <c r="H218" s="64" t="s">
        <v>3283</v>
      </c>
      <c r="I218" s="64">
        <v>9335</v>
      </c>
      <c r="J218" s="129">
        <v>7697</v>
      </c>
      <c r="K218" s="64" t="s">
        <v>3078</v>
      </c>
    </row>
    <row r="219" spans="1:11" x14ac:dyDescent="0.25">
      <c r="A219" t="s">
        <v>1531</v>
      </c>
      <c r="B219">
        <v>100126</v>
      </c>
      <c r="C219" t="s">
        <v>1532</v>
      </c>
      <c r="D219" t="s">
        <v>1031</v>
      </c>
      <c r="E219" t="s">
        <v>1009</v>
      </c>
      <c r="F219" t="s">
        <v>2198</v>
      </c>
      <c r="G219" t="s">
        <v>1028</v>
      </c>
      <c r="H219" s="64">
        <v>23012</v>
      </c>
      <c r="I219" s="64">
        <v>47255</v>
      </c>
      <c r="J219" s="129">
        <v>41724</v>
      </c>
      <c r="K219" s="64" t="s">
        <v>1401</v>
      </c>
    </row>
    <row r="220" spans="1:11" x14ac:dyDescent="0.25">
      <c r="A220" t="s">
        <v>1533</v>
      </c>
      <c r="B220">
        <v>100198</v>
      </c>
      <c r="C220" t="s">
        <v>1534</v>
      </c>
      <c r="D220" t="s">
        <v>1031</v>
      </c>
      <c r="E220" t="s">
        <v>1009</v>
      </c>
      <c r="F220" t="s">
        <v>1535</v>
      </c>
      <c r="G220" t="s">
        <v>1028</v>
      </c>
      <c r="H220" s="64">
        <v>26665</v>
      </c>
      <c r="I220" s="64">
        <v>18984</v>
      </c>
      <c r="J220" s="129">
        <v>15784</v>
      </c>
      <c r="K220" s="64" t="s">
        <v>3074</v>
      </c>
    </row>
    <row r="221" spans="1:11" x14ac:dyDescent="0.25">
      <c r="A221" t="s">
        <v>1536</v>
      </c>
      <c r="B221">
        <v>100226</v>
      </c>
      <c r="C221" t="s">
        <v>1537</v>
      </c>
      <c r="D221" t="s">
        <v>1031</v>
      </c>
      <c r="E221" t="s">
        <v>1009</v>
      </c>
      <c r="F221" t="s">
        <v>1538</v>
      </c>
      <c r="G221" t="s">
        <v>1028</v>
      </c>
      <c r="H221" s="64">
        <v>26665</v>
      </c>
      <c r="I221" s="64">
        <v>19017</v>
      </c>
      <c r="J221" s="129">
        <v>16552</v>
      </c>
      <c r="K221" s="64" t="s">
        <v>3074</v>
      </c>
    </row>
    <row r="222" spans="1:11" x14ac:dyDescent="0.25">
      <c r="A222" t="s">
        <v>1539</v>
      </c>
      <c r="B222">
        <v>100242</v>
      </c>
      <c r="C222" t="s">
        <v>1540</v>
      </c>
      <c r="D222" t="s">
        <v>1031</v>
      </c>
      <c r="E222" t="s">
        <v>1009</v>
      </c>
      <c r="F222" t="s">
        <v>1541</v>
      </c>
      <c r="G222" t="s">
        <v>1028</v>
      </c>
      <c r="H222" s="64">
        <v>26665</v>
      </c>
      <c r="I222" s="64">
        <v>18968</v>
      </c>
      <c r="J222" s="129">
        <v>16518</v>
      </c>
      <c r="K222" s="64" t="s">
        <v>3074</v>
      </c>
    </row>
  </sheetData>
  <printOptions horizontalCentered="1" gridLines="1"/>
  <pageMargins left="0.2" right="0.2" top="1" bottom="0.75" header="0.3" footer="0.3"/>
  <pageSetup scale="80" fitToHeight="0" orientation="portrait" verticalDpi="1200" r:id="rId1"/>
  <headerFooter>
    <oddHeader xml:space="preserve">&amp;L&amp;G&amp;R&amp;"-,Bold"Brown Active Building Listing  </oddHeader>
    <oddFooter>&amp;L&amp;F
Rev. &amp;D&amp;R&amp;Pof&amp;N</odd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9.9978637043366805E-2"/>
  </sheetPr>
  <dimension ref="A1:F13"/>
  <sheetViews>
    <sheetView workbookViewId="0">
      <selection activeCell="A3" sqref="A3"/>
    </sheetView>
  </sheetViews>
  <sheetFormatPr defaultColWidth="8.85546875" defaultRowHeight="15" x14ac:dyDescent="0.25"/>
  <cols>
    <col min="1" max="1" width="19.7109375" style="8" customWidth="1"/>
    <col min="2" max="2" width="66.28515625" style="7" bestFit="1" customWidth="1"/>
    <col min="3" max="3" width="19.7109375" style="8" hidden="1" customWidth="1"/>
    <col min="4" max="4" width="45.5703125" style="7" hidden="1" customWidth="1"/>
    <col min="5" max="5" width="14.5703125" style="8" hidden="1" customWidth="1"/>
    <col min="6" max="6" width="19.5703125" style="7" hidden="1" customWidth="1"/>
    <col min="7" max="16384" width="8.85546875" style="7"/>
  </cols>
  <sheetData>
    <row r="1" spans="1:6" ht="15.75" thickBot="1" x14ac:dyDescent="0.3">
      <c r="A1" s="2" t="s">
        <v>1010</v>
      </c>
      <c r="B1" s="3" t="s">
        <v>1011</v>
      </c>
      <c r="C1" s="4" t="s">
        <v>1015</v>
      </c>
      <c r="D1" s="5" t="s">
        <v>1011</v>
      </c>
      <c r="E1" s="6" t="s">
        <v>1020</v>
      </c>
      <c r="F1" s="6" t="s">
        <v>1016</v>
      </c>
    </row>
    <row r="2" spans="1:6" x14ac:dyDescent="0.25">
      <c r="A2" s="8" t="s">
        <v>3104</v>
      </c>
      <c r="B2" s="7" t="s">
        <v>3103</v>
      </c>
      <c r="C2" s="8" t="s">
        <v>2200</v>
      </c>
      <c r="D2" s="7" t="s">
        <v>2199</v>
      </c>
      <c r="E2" s="8">
        <v>1</v>
      </c>
      <c r="F2" s="7" t="s">
        <v>1017</v>
      </c>
    </row>
    <row r="3" spans="1:6" x14ac:dyDescent="0.25">
      <c r="A3" s="8" t="s">
        <v>2039</v>
      </c>
      <c r="B3" s="7" t="s">
        <v>3101</v>
      </c>
      <c r="C3" s="8" t="s">
        <v>2201</v>
      </c>
      <c r="D3" s="7" t="s">
        <v>1012</v>
      </c>
      <c r="E3" s="8">
        <v>2</v>
      </c>
      <c r="F3" s="7" t="s">
        <v>1018</v>
      </c>
    </row>
    <row r="4" spans="1:6" x14ac:dyDescent="0.25">
      <c r="A4" s="8" t="s">
        <v>2040</v>
      </c>
      <c r="B4" s="7" t="s">
        <v>3102</v>
      </c>
      <c r="C4" s="8" t="s">
        <v>2202</v>
      </c>
      <c r="D4" s="7" t="s">
        <v>1013</v>
      </c>
      <c r="E4" s="8">
        <v>3</v>
      </c>
      <c r="F4" s="7" t="s">
        <v>1019</v>
      </c>
    </row>
    <row r="5" spans="1:6" x14ac:dyDescent="0.25">
      <c r="C5" s="8" t="s">
        <v>2203</v>
      </c>
      <c r="D5" s="7" t="s">
        <v>1014</v>
      </c>
    </row>
    <row r="11" spans="1:6" x14ac:dyDescent="0.25">
      <c r="B11" s="7" t="str">
        <f t="shared" ref="B11:B13" si="0">UPPER(B5)</f>
        <v/>
      </c>
    </row>
    <row r="12" spans="1:6" x14ac:dyDescent="0.25">
      <c r="B12" s="7" t="str">
        <f t="shared" si="0"/>
        <v/>
      </c>
    </row>
    <row r="13" spans="1:6" x14ac:dyDescent="0.25">
      <c r="B13" s="7" t="str">
        <f t="shared" si="0"/>
        <v/>
      </c>
    </row>
  </sheetData>
  <sheetProtection algorithmName="SHA-512" hashValue="8Muz//MK2/Y8LdmwpDHvOlQ43R6Dh86w9Y9+31jUywexg4trxfW5XeyK8xjJumVtq6Wd67kNxLLEsn4uRtw10A==" saltValue="YjNVVcw4yH0yKx29uce6I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Instructions &amp; Notes</vt:lpstr>
      <vt:lpstr>NEW EQUIPMENT</vt:lpstr>
      <vt:lpstr>REMOVED-RETIRED EQUIPMENT</vt:lpstr>
      <vt:lpstr>Equip Group &amp; Type ref</vt:lpstr>
      <vt:lpstr>Keyword-Pivot</vt:lpstr>
      <vt:lpstr>MFR_List ref</vt:lpstr>
      <vt:lpstr>EQ_Groups ref</vt:lpstr>
      <vt:lpstr>Active-Bldg List ref</vt:lpstr>
      <vt:lpstr>Status ref</vt:lpstr>
      <vt:lpstr>'Equip Group &amp; Type ref'!Print_Area</vt:lpstr>
      <vt:lpstr>'Instructions &amp; Notes'!Print_Area</vt:lpstr>
      <vt:lpstr>'NEW EQUIPMENT'!Print_Area</vt:lpstr>
      <vt:lpstr>'Active-Bldg List ref'!Print_Titles</vt:lpstr>
      <vt:lpstr>'Equip Group &amp; Type ref'!Print_Titles</vt:lpstr>
      <vt:lpstr>'NEW EQUIPMENT'!Print_Titles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Lopes</dc:creator>
  <cp:lastModifiedBy>Lopes, Michael</cp:lastModifiedBy>
  <cp:lastPrinted>2016-12-06T14:26:48Z</cp:lastPrinted>
  <dcterms:created xsi:type="dcterms:W3CDTF">2012-06-11T17:34:28Z</dcterms:created>
  <dcterms:modified xsi:type="dcterms:W3CDTF">2022-06-08T18:23:09Z</dcterms:modified>
</cp:coreProperties>
</file>